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9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0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12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updateLinks="never" codeName="Questa_cartella_di_lavoro" autoCompressPictures="0"/>
  <mc:AlternateContent xmlns:mc="http://schemas.openxmlformats.org/markup-compatibility/2006">
    <mc:Choice Requires="x15">
      <x15ac:absPath xmlns:x15ac="http://schemas.microsoft.com/office/spreadsheetml/2010/11/ac" url="C:\Users\User\Desktop\Varese\GR aggiornamento 4_2022\"/>
    </mc:Choice>
  </mc:AlternateContent>
  <xr:revisionPtr revIDLastSave="0" documentId="13_ncr:1_{C612B62E-A81B-4EC4-9B33-3E023C4D1CD7}" xr6:coauthVersionLast="47" xr6:coauthVersionMax="47" xr10:uidLastSave="{00000000-0000-0000-0000-000000000000}"/>
  <workbookProtection lockStructure="1"/>
  <bookViews>
    <workbookView xWindow="-120" yWindow="-120" windowWidth="29040" windowHeight="15840" tabRatio="813" activeTab="1" xr2:uid="{00000000-000D-0000-FFFF-FFFF00000000}"/>
  </bookViews>
  <sheets>
    <sheet name="1. UNITÀ LOCALI" sheetId="131" r:id="rId1"/>
    <sheet name="1. Titpologia clientela" sheetId="135" r:id="rId2"/>
    <sheet name="1. Categoria di servizio" sheetId="141" r:id="rId3"/>
    <sheet name="1. Specializzazione" sheetId="136" r:id="rId4"/>
    <sheet name="1. Aree territoriali" sheetId="137" r:id="rId5"/>
    <sheet name="2. MERCATO DEL LAVORO" sheetId="142" r:id="rId6"/>
    <sheet name="2. Tipologia clientela" sheetId="143" r:id="rId7"/>
    <sheet name="2. Categoria di servizio" sheetId="150" r:id="rId8"/>
    <sheet name="2. Contratti" sheetId="151" r:id="rId9"/>
    <sheet name="2. Classe età" sheetId="146" r:id="rId10"/>
    <sheet name="2. Genere" sheetId="147" r:id="rId11"/>
    <sheet name="2. Nazionalità" sheetId="148" state="hidden" r:id="rId12"/>
    <sheet name="2. Aree territoriali" sheetId="149" r:id="rId13"/>
  </sheets>
  <externalReferences>
    <externalReference r:id="rId14"/>
  </externalReferences>
  <definedNames>
    <definedName name="_xlnm.Print_Area" localSheetId="4">'1. Aree territoriali'!#REF!</definedName>
    <definedName name="_xlnm.Print_Area" localSheetId="2">'1. Categoria di servizio'!$BY$8:$CT$68</definedName>
    <definedName name="_xlnm.Print_Area" localSheetId="3">'1. Specializzazione'!$B$14:$G$44</definedName>
    <definedName name="_xlnm.Print_Area" localSheetId="1">'1. Titpologia clientela'!$BP$8:$CK$53</definedName>
    <definedName name="_xlnm.Print_Area" localSheetId="12">'2. Aree territoriali'!$BB$6:$BW$64</definedName>
    <definedName name="_xlnm.Print_Area" localSheetId="7">'2. Categoria di servizio'!$BB$6:$BW$70</definedName>
    <definedName name="_xlnm.Print_Area" localSheetId="9">'2. Classe età'!$BB$6:$BW$55</definedName>
    <definedName name="_xlnm.Print_Area" localSheetId="8">'2. Contratti'!$BB$6:$BW$75</definedName>
    <definedName name="_xlnm.Print_Area" localSheetId="10">'2. Genere'!$BB$6:$BW$49</definedName>
    <definedName name="_xlnm.Print_Area" localSheetId="11">'2. Nazionalità'!$BB$6:$BW$49</definedName>
    <definedName name="_xlnm.Print_Area" localSheetId="6">'2. Tipologia clientela'!$BB$6:$BW$60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0" i="141" l="1"/>
  <c r="Z30" i="137" s="1"/>
  <c r="Z28" i="137"/>
  <c r="Z29" i="137"/>
  <c r="W27" i="137"/>
  <c r="W28" i="137"/>
  <c r="W29" i="137"/>
  <c r="G53" i="149"/>
  <c r="F53" i="149"/>
  <c r="E53" i="149"/>
  <c r="D53" i="149"/>
  <c r="D63" i="149" s="1"/>
  <c r="C53" i="149"/>
  <c r="G52" i="149"/>
  <c r="F52" i="149"/>
  <c r="E52" i="149"/>
  <c r="D52" i="149"/>
  <c r="C52" i="149"/>
  <c r="G51" i="149"/>
  <c r="F51" i="149"/>
  <c r="E51" i="149"/>
  <c r="D51" i="149"/>
  <c r="C51" i="149"/>
  <c r="G50" i="149"/>
  <c r="G11" i="149" s="1"/>
  <c r="F50" i="149"/>
  <c r="E50" i="149"/>
  <c r="D50" i="149"/>
  <c r="C50" i="149"/>
  <c r="G49" i="149"/>
  <c r="F49" i="149"/>
  <c r="E49" i="149"/>
  <c r="D49" i="149"/>
  <c r="D59" i="149" s="1"/>
  <c r="C49" i="149"/>
  <c r="G48" i="149"/>
  <c r="F48" i="149"/>
  <c r="E48" i="149"/>
  <c r="D48" i="149"/>
  <c r="C48" i="149"/>
  <c r="G31" i="149"/>
  <c r="F31" i="149"/>
  <c r="F75" i="149" s="1"/>
  <c r="E31" i="149"/>
  <c r="D31" i="149"/>
  <c r="C31" i="149"/>
  <c r="G30" i="149"/>
  <c r="H30" i="149" s="1"/>
  <c r="H74" i="149" s="1"/>
  <c r="F30" i="149"/>
  <c r="E30" i="149"/>
  <c r="D30" i="149"/>
  <c r="C30" i="149"/>
  <c r="D40" i="149" s="1"/>
  <c r="G29" i="149"/>
  <c r="F29" i="149"/>
  <c r="E29" i="149"/>
  <c r="D29" i="149"/>
  <c r="D73" i="149" s="1"/>
  <c r="D85" i="149" s="1"/>
  <c r="C29" i="149"/>
  <c r="G28" i="149"/>
  <c r="F28" i="149"/>
  <c r="E28" i="149"/>
  <c r="D28" i="149"/>
  <c r="C28" i="149"/>
  <c r="G27" i="149"/>
  <c r="F27" i="149"/>
  <c r="E27" i="149"/>
  <c r="D27" i="149"/>
  <c r="C27" i="149"/>
  <c r="G26" i="149"/>
  <c r="F26" i="149"/>
  <c r="E26" i="149"/>
  <c r="D26" i="149"/>
  <c r="C26" i="149"/>
  <c r="G41" i="148"/>
  <c r="F41" i="148"/>
  <c r="E41" i="148"/>
  <c r="D41" i="148"/>
  <c r="C41" i="148"/>
  <c r="G40" i="148"/>
  <c r="F40" i="148"/>
  <c r="E40" i="148"/>
  <c r="D40" i="148"/>
  <c r="C40" i="148"/>
  <c r="G26" i="148"/>
  <c r="F26" i="148"/>
  <c r="E26" i="148"/>
  <c r="D26" i="148"/>
  <c r="C26" i="148"/>
  <c r="G25" i="148"/>
  <c r="F25" i="148"/>
  <c r="E25" i="148"/>
  <c r="D25" i="148"/>
  <c r="C25" i="148"/>
  <c r="G41" i="147"/>
  <c r="F41" i="147"/>
  <c r="E41" i="147"/>
  <c r="D41" i="147"/>
  <c r="C41" i="147"/>
  <c r="G40" i="147"/>
  <c r="F40" i="147"/>
  <c r="E40" i="147"/>
  <c r="D40" i="147"/>
  <c r="C40" i="147"/>
  <c r="G26" i="147"/>
  <c r="F26" i="147"/>
  <c r="E26" i="147"/>
  <c r="D26" i="147"/>
  <c r="C26" i="147"/>
  <c r="G25" i="147"/>
  <c r="F25" i="147"/>
  <c r="E25" i="147"/>
  <c r="D25" i="147"/>
  <c r="C25" i="147"/>
  <c r="G47" i="146"/>
  <c r="F47" i="146"/>
  <c r="E47" i="146"/>
  <c r="D47" i="146"/>
  <c r="C47" i="146"/>
  <c r="G46" i="146"/>
  <c r="F46" i="146"/>
  <c r="E46" i="146"/>
  <c r="D46" i="146"/>
  <c r="C46" i="146"/>
  <c r="G45" i="146"/>
  <c r="F45" i="146"/>
  <c r="E45" i="146"/>
  <c r="D45" i="146"/>
  <c r="C45" i="146"/>
  <c r="G44" i="146"/>
  <c r="I44" i="146" s="1"/>
  <c r="F44" i="146"/>
  <c r="E44" i="146"/>
  <c r="D44" i="146"/>
  <c r="C44" i="146"/>
  <c r="G43" i="146"/>
  <c r="F43" i="146"/>
  <c r="E43" i="146"/>
  <c r="D43" i="146"/>
  <c r="C43" i="146"/>
  <c r="G29" i="146"/>
  <c r="F29" i="146"/>
  <c r="E29" i="146"/>
  <c r="E65" i="146" s="1"/>
  <c r="D29" i="146"/>
  <c r="C29" i="146"/>
  <c r="G28" i="146"/>
  <c r="F28" i="146"/>
  <c r="E28" i="146"/>
  <c r="D28" i="146"/>
  <c r="C28" i="146"/>
  <c r="G27" i="146"/>
  <c r="F27" i="146"/>
  <c r="E27" i="146"/>
  <c r="D27" i="146"/>
  <c r="C27" i="146"/>
  <c r="C30" i="146" s="1"/>
  <c r="G26" i="146"/>
  <c r="F26" i="146"/>
  <c r="E26" i="146"/>
  <c r="D26" i="146"/>
  <c r="D30" i="146" s="1"/>
  <c r="C26" i="146"/>
  <c r="G25" i="146"/>
  <c r="F25" i="146"/>
  <c r="E25" i="146"/>
  <c r="D25" i="146"/>
  <c r="C25" i="146"/>
  <c r="G65" i="151"/>
  <c r="F65" i="151"/>
  <c r="E65" i="151"/>
  <c r="D65" i="151"/>
  <c r="C65" i="151"/>
  <c r="G64" i="151"/>
  <c r="F64" i="151"/>
  <c r="E64" i="151"/>
  <c r="D64" i="151"/>
  <c r="C64" i="151"/>
  <c r="G62" i="151"/>
  <c r="F62" i="151"/>
  <c r="E62" i="151"/>
  <c r="D62" i="151"/>
  <c r="D88" i="151" s="1"/>
  <c r="C62" i="151"/>
  <c r="G61" i="151"/>
  <c r="F61" i="151"/>
  <c r="E61" i="151"/>
  <c r="D61" i="151"/>
  <c r="C61" i="151"/>
  <c r="G60" i="151"/>
  <c r="F60" i="151"/>
  <c r="E60" i="151"/>
  <c r="D60" i="151"/>
  <c r="C60" i="151"/>
  <c r="G59" i="151"/>
  <c r="F59" i="151"/>
  <c r="E59" i="151"/>
  <c r="D59" i="151"/>
  <c r="C59" i="151"/>
  <c r="G58" i="151"/>
  <c r="F58" i="151"/>
  <c r="E58" i="151"/>
  <c r="D58" i="151"/>
  <c r="C58" i="151"/>
  <c r="G57" i="151"/>
  <c r="F57" i="151"/>
  <c r="E57" i="151"/>
  <c r="D57" i="151"/>
  <c r="C57" i="151"/>
  <c r="G56" i="151"/>
  <c r="F56" i="151"/>
  <c r="E56" i="151"/>
  <c r="D56" i="151"/>
  <c r="C56" i="151"/>
  <c r="G39" i="151"/>
  <c r="D18" i="151" s="1"/>
  <c r="F39" i="151"/>
  <c r="E39" i="151"/>
  <c r="D39" i="151"/>
  <c r="C39" i="151"/>
  <c r="G38" i="151"/>
  <c r="F38" i="151"/>
  <c r="E38" i="151"/>
  <c r="D38" i="151"/>
  <c r="D50" i="151" s="1"/>
  <c r="C38" i="151"/>
  <c r="G36" i="151"/>
  <c r="F36" i="151"/>
  <c r="E36" i="151"/>
  <c r="D36" i="151"/>
  <c r="C36" i="151"/>
  <c r="G35" i="151"/>
  <c r="F35" i="151"/>
  <c r="F87" i="151" s="1"/>
  <c r="F102" i="151" s="1"/>
  <c r="E35" i="151"/>
  <c r="D35" i="151"/>
  <c r="C35" i="151"/>
  <c r="G34" i="151"/>
  <c r="F34" i="151"/>
  <c r="E34" i="151"/>
  <c r="D34" i="151"/>
  <c r="C34" i="151"/>
  <c r="G33" i="151"/>
  <c r="F33" i="151"/>
  <c r="E33" i="151"/>
  <c r="D33" i="151"/>
  <c r="C33" i="151"/>
  <c r="G32" i="151"/>
  <c r="F32" i="151"/>
  <c r="E32" i="151"/>
  <c r="D32" i="151"/>
  <c r="C32" i="151"/>
  <c r="G31" i="151"/>
  <c r="F31" i="151"/>
  <c r="E31" i="151"/>
  <c r="D31" i="151"/>
  <c r="C31" i="151"/>
  <c r="G30" i="151"/>
  <c r="F30" i="151"/>
  <c r="E30" i="151"/>
  <c r="D30" i="151"/>
  <c r="C30" i="151"/>
  <c r="E43" i="151" s="1"/>
  <c r="G59" i="150"/>
  <c r="F59" i="150"/>
  <c r="E59" i="150"/>
  <c r="D59" i="150"/>
  <c r="C59" i="150"/>
  <c r="G58" i="150"/>
  <c r="F58" i="150"/>
  <c r="E58" i="150"/>
  <c r="E70" i="150" s="1"/>
  <c r="D58" i="150"/>
  <c r="C58" i="150"/>
  <c r="G57" i="150"/>
  <c r="F57" i="150"/>
  <c r="E57" i="150"/>
  <c r="D57" i="150"/>
  <c r="C57" i="150"/>
  <c r="G56" i="150"/>
  <c r="F56" i="150"/>
  <c r="E56" i="150"/>
  <c r="D56" i="150"/>
  <c r="C56" i="150"/>
  <c r="G55" i="150"/>
  <c r="F55" i="150"/>
  <c r="E55" i="150"/>
  <c r="D55" i="150"/>
  <c r="C55" i="150"/>
  <c r="G54" i="150"/>
  <c r="F54" i="150"/>
  <c r="E54" i="150"/>
  <c r="E66" i="150" s="1"/>
  <c r="D54" i="150"/>
  <c r="C54" i="150"/>
  <c r="G53" i="150"/>
  <c r="F53" i="150"/>
  <c r="E53" i="150"/>
  <c r="D53" i="150"/>
  <c r="C53" i="150"/>
  <c r="G52" i="150"/>
  <c r="F52" i="150"/>
  <c r="E52" i="150"/>
  <c r="D52" i="150"/>
  <c r="C52" i="150"/>
  <c r="G35" i="150"/>
  <c r="F35" i="150"/>
  <c r="E35" i="150"/>
  <c r="D35" i="150"/>
  <c r="D83" i="150" s="1"/>
  <c r="C35" i="150"/>
  <c r="G34" i="150"/>
  <c r="F34" i="150"/>
  <c r="E34" i="150"/>
  <c r="E46" i="150" s="1"/>
  <c r="D34" i="150"/>
  <c r="C34" i="150"/>
  <c r="G33" i="150"/>
  <c r="F33" i="150"/>
  <c r="E33" i="150"/>
  <c r="D33" i="150"/>
  <c r="C33" i="150"/>
  <c r="G32" i="150"/>
  <c r="F32" i="150"/>
  <c r="E32" i="150"/>
  <c r="D32" i="150"/>
  <c r="C32" i="150"/>
  <c r="G31" i="150"/>
  <c r="F31" i="150"/>
  <c r="E31" i="150"/>
  <c r="D31" i="150"/>
  <c r="C31" i="150"/>
  <c r="G30" i="150"/>
  <c r="F30" i="150"/>
  <c r="E30" i="150"/>
  <c r="D30" i="150"/>
  <c r="C30" i="150"/>
  <c r="G29" i="150"/>
  <c r="F29" i="150"/>
  <c r="E29" i="150"/>
  <c r="D29" i="150"/>
  <c r="C29" i="150"/>
  <c r="G28" i="150"/>
  <c r="F28" i="150"/>
  <c r="E28" i="150"/>
  <c r="D28" i="150"/>
  <c r="C28" i="150"/>
  <c r="D40" i="150" s="1"/>
  <c r="G52" i="143"/>
  <c r="F52" i="143"/>
  <c r="E52" i="143"/>
  <c r="D52" i="143"/>
  <c r="C52" i="143"/>
  <c r="G51" i="143"/>
  <c r="F51" i="143"/>
  <c r="E51" i="143"/>
  <c r="D51" i="143"/>
  <c r="C51" i="143"/>
  <c r="G50" i="143"/>
  <c r="F50" i="143"/>
  <c r="E50" i="143"/>
  <c r="D50" i="143"/>
  <c r="C50" i="143"/>
  <c r="G35" i="143"/>
  <c r="F35" i="143"/>
  <c r="E35" i="143"/>
  <c r="D35" i="143"/>
  <c r="C35" i="143"/>
  <c r="G34" i="143"/>
  <c r="F34" i="143"/>
  <c r="E34" i="143"/>
  <c r="D34" i="143"/>
  <c r="C34" i="143"/>
  <c r="G33" i="143"/>
  <c r="F33" i="143"/>
  <c r="E33" i="143"/>
  <c r="D33" i="143"/>
  <c r="C33" i="143"/>
  <c r="AC29" i="137"/>
  <c r="AB29" i="137"/>
  <c r="AA29" i="137"/>
  <c r="Y29" i="137"/>
  <c r="X29" i="137"/>
  <c r="V29" i="137"/>
  <c r="U29" i="137"/>
  <c r="S29" i="137"/>
  <c r="R29" i="137"/>
  <c r="Q29" i="137"/>
  <c r="P29" i="137"/>
  <c r="O29" i="137"/>
  <c r="N29" i="137"/>
  <c r="M29" i="137"/>
  <c r="L29" i="137"/>
  <c r="K29" i="137"/>
  <c r="J29" i="137"/>
  <c r="I29" i="137"/>
  <c r="H29" i="137"/>
  <c r="G29" i="137"/>
  <c r="F29" i="137"/>
  <c r="E29" i="137"/>
  <c r="D29" i="137"/>
  <c r="C29" i="137"/>
  <c r="AC28" i="137"/>
  <c r="AB28" i="137"/>
  <c r="AA28" i="137"/>
  <c r="Y28" i="137"/>
  <c r="X28" i="137"/>
  <c r="V28" i="137"/>
  <c r="U28" i="137"/>
  <c r="T28" i="137"/>
  <c r="S28" i="137"/>
  <c r="R28" i="137"/>
  <c r="Q28" i="137"/>
  <c r="P28" i="137"/>
  <c r="O28" i="137"/>
  <c r="N28" i="137"/>
  <c r="M28" i="137"/>
  <c r="L28" i="137"/>
  <c r="K28" i="137"/>
  <c r="J28" i="137"/>
  <c r="I28" i="137"/>
  <c r="H28" i="137"/>
  <c r="G28" i="137"/>
  <c r="F28" i="137"/>
  <c r="E28" i="137"/>
  <c r="D28" i="137"/>
  <c r="C28" i="137"/>
  <c r="AC27" i="137"/>
  <c r="AB27" i="137"/>
  <c r="AA27" i="137"/>
  <c r="Z27" i="137"/>
  <c r="Y27" i="137"/>
  <c r="X27" i="137"/>
  <c r="V27" i="137"/>
  <c r="U27" i="137"/>
  <c r="T27" i="137"/>
  <c r="S27" i="137"/>
  <c r="R27" i="137"/>
  <c r="Q27" i="137"/>
  <c r="P27" i="137"/>
  <c r="O27" i="137"/>
  <c r="N27" i="137"/>
  <c r="M27" i="137"/>
  <c r="L27" i="137"/>
  <c r="K27" i="137"/>
  <c r="J27" i="137"/>
  <c r="I27" i="137"/>
  <c r="H27" i="137"/>
  <c r="G27" i="137"/>
  <c r="F27" i="137"/>
  <c r="E27" i="137"/>
  <c r="D27" i="137"/>
  <c r="C27" i="137"/>
  <c r="AC26" i="137"/>
  <c r="AB26" i="137"/>
  <c r="AA26" i="137"/>
  <c r="Y26" i="137"/>
  <c r="X26" i="137"/>
  <c r="W26" i="137"/>
  <c r="V26" i="137"/>
  <c r="U26" i="137"/>
  <c r="T26" i="137"/>
  <c r="S26" i="137"/>
  <c r="R26" i="137"/>
  <c r="P26" i="137"/>
  <c r="O26" i="137"/>
  <c r="N26" i="137"/>
  <c r="M26" i="137"/>
  <c r="L26" i="137"/>
  <c r="K26" i="137"/>
  <c r="J26" i="137"/>
  <c r="I26" i="137"/>
  <c r="H26" i="137"/>
  <c r="G26" i="137"/>
  <c r="F26" i="137"/>
  <c r="E26" i="137"/>
  <c r="D26" i="137"/>
  <c r="C26" i="137"/>
  <c r="AC25" i="137"/>
  <c r="AB25" i="137"/>
  <c r="AA25" i="137"/>
  <c r="Z25" i="137"/>
  <c r="Y25" i="137"/>
  <c r="X25" i="137"/>
  <c r="W25" i="137"/>
  <c r="V25" i="137"/>
  <c r="U25" i="137"/>
  <c r="T25" i="137"/>
  <c r="S25" i="137"/>
  <c r="R25" i="137"/>
  <c r="Q25" i="137"/>
  <c r="P25" i="137"/>
  <c r="O25" i="137"/>
  <c r="N25" i="137"/>
  <c r="M25" i="137"/>
  <c r="L25" i="137"/>
  <c r="K25" i="137"/>
  <c r="J25" i="137"/>
  <c r="I25" i="137"/>
  <c r="H25" i="137"/>
  <c r="G25" i="137"/>
  <c r="F25" i="137"/>
  <c r="E25" i="137"/>
  <c r="D25" i="137"/>
  <c r="C25" i="137"/>
  <c r="AC24" i="137"/>
  <c r="AB24" i="137"/>
  <c r="AA24" i="137"/>
  <c r="Z24" i="137"/>
  <c r="Y24" i="137"/>
  <c r="X24" i="137"/>
  <c r="W24" i="137"/>
  <c r="V24" i="137"/>
  <c r="U24" i="137"/>
  <c r="T24" i="137"/>
  <c r="S24" i="137"/>
  <c r="R24" i="137"/>
  <c r="Q24" i="137"/>
  <c r="P24" i="137"/>
  <c r="O24" i="137"/>
  <c r="N24" i="137"/>
  <c r="M24" i="137"/>
  <c r="L24" i="137"/>
  <c r="J24" i="137"/>
  <c r="I24" i="137"/>
  <c r="G24" i="137"/>
  <c r="F24" i="137"/>
  <c r="E24" i="137"/>
  <c r="D24" i="137"/>
  <c r="C24" i="137"/>
  <c r="N15" i="137"/>
  <c r="M15" i="137"/>
  <c r="L15" i="137"/>
  <c r="K15" i="137"/>
  <c r="J15" i="137"/>
  <c r="I15" i="137"/>
  <c r="H15" i="137"/>
  <c r="G15" i="137"/>
  <c r="F15" i="137"/>
  <c r="E15" i="137"/>
  <c r="D15" i="137"/>
  <c r="C15" i="137"/>
  <c r="N14" i="137"/>
  <c r="M14" i="137"/>
  <c r="L14" i="137"/>
  <c r="K14" i="137"/>
  <c r="J14" i="137"/>
  <c r="I14" i="137"/>
  <c r="H14" i="137"/>
  <c r="G14" i="137"/>
  <c r="F14" i="137"/>
  <c r="E14" i="137"/>
  <c r="D14" i="137"/>
  <c r="C14" i="137"/>
  <c r="N13" i="137"/>
  <c r="M13" i="137"/>
  <c r="L13" i="137"/>
  <c r="K13" i="137"/>
  <c r="J13" i="137"/>
  <c r="I13" i="137"/>
  <c r="H13" i="137"/>
  <c r="G13" i="137"/>
  <c r="F13" i="137"/>
  <c r="E13" i="137"/>
  <c r="D13" i="137"/>
  <c r="C13" i="137"/>
  <c r="N12" i="137"/>
  <c r="M12" i="137"/>
  <c r="L12" i="137"/>
  <c r="K12" i="137"/>
  <c r="J12" i="137"/>
  <c r="I12" i="137"/>
  <c r="H12" i="137"/>
  <c r="G12" i="137"/>
  <c r="F12" i="137"/>
  <c r="E12" i="137"/>
  <c r="D12" i="137"/>
  <c r="C12" i="137"/>
  <c r="N11" i="137"/>
  <c r="M11" i="137"/>
  <c r="L11" i="137"/>
  <c r="K11" i="137"/>
  <c r="J11" i="137"/>
  <c r="I11" i="137"/>
  <c r="H11" i="137"/>
  <c r="G11" i="137"/>
  <c r="F11" i="137"/>
  <c r="E11" i="137"/>
  <c r="D11" i="137"/>
  <c r="C11" i="137"/>
  <c r="N10" i="137"/>
  <c r="M10" i="137"/>
  <c r="L10" i="137"/>
  <c r="K10" i="137"/>
  <c r="J10" i="137"/>
  <c r="I10" i="137"/>
  <c r="H10" i="137"/>
  <c r="G10" i="137"/>
  <c r="F10" i="137"/>
  <c r="E10" i="137"/>
  <c r="D10" i="137"/>
  <c r="C10" i="137"/>
  <c r="M25" i="136"/>
  <c r="L25" i="136"/>
  <c r="M24" i="136"/>
  <c r="L24" i="136"/>
  <c r="M23" i="136"/>
  <c r="L23" i="136"/>
  <c r="M22" i="136"/>
  <c r="M7" i="136" s="1"/>
  <c r="N7" i="136" s="1"/>
  <c r="L22" i="136"/>
  <c r="M21" i="136"/>
  <c r="L21" i="136"/>
  <c r="M20" i="136"/>
  <c r="M5" i="136" s="1"/>
  <c r="L20" i="136"/>
  <c r="G60" i="141"/>
  <c r="F60" i="141"/>
  <c r="E60" i="141"/>
  <c r="D60" i="141"/>
  <c r="C60" i="141"/>
  <c r="G59" i="141"/>
  <c r="F59" i="141"/>
  <c r="E59" i="141"/>
  <c r="D59" i="141"/>
  <c r="C59" i="141"/>
  <c r="G58" i="141"/>
  <c r="I58" i="141" s="1"/>
  <c r="F58" i="141"/>
  <c r="E58" i="141"/>
  <c r="D58" i="141"/>
  <c r="C58" i="141"/>
  <c r="E70" i="141" s="1"/>
  <c r="G57" i="141"/>
  <c r="F57" i="141"/>
  <c r="E57" i="141"/>
  <c r="D57" i="141"/>
  <c r="D69" i="141" s="1"/>
  <c r="C57" i="141"/>
  <c r="G56" i="141"/>
  <c r="F56" i="141"/>
  <c r="E56" i="141"/>
  <c r="D56" i="141"/>
  <c r="C56" i="141"/>
  <c r="G55" i="141"/>
  <c r="F55" i="141"/>
  <c r="E55" i="141"/>
  <c r="D55" i="141"/>
  <c r="C55" i="141"/>
  <c r="G54" i="141"/>
  <c r="I20" i="141" s="1"/>
  <c r="I30" i="137" s="1"/>
  <c r="F54" i="141"/>
  <c r="E54" i="141"/>
  <c r="D54" i="141"/>
  <c r="C54" i="141"/>
  <c r="F66" i="141" s="1"/>
  <c r="G53" i="141"/>
  <c r="F53" i="141"/>
  <c r="E53" i="141"/>
  <c r="D53" i="141"/>
  <c r="D65" i="141" s="1"/>
  <c r="C53" i="141"/>
  <c r="G36" i="141"/>
  <c r="F36" i="141"/>
  <c r="E36" i="141"/>
  <c r="D36" i="141"/>
  <c r="C36" i="141"/>
  <c r="G35" i="141"/>
  <c r="F35" i="141"/>
  <c r="E35" i="141"/>
  <c r="D35" i="141"/>
  <c r="C35" i="141"/>
  <c r="G34" i="141"/>
  <c r="I34" i="141" s="1"/>
  <c r="F34" i="141"/>
  <c r="E34" i="141"/>
  <c r="D34" i="141"/>
  <c r="C34" i="141"/>
  <c r="D46" i="141" s="1"/>
  <c r="G33" i="141"/>
  <c r="F33" i="141"/>
  <c r="E33" i="141"/>
  <c r="D33" i="141"/>
  <c r="D45" i="141" s="1"/>
  <c r="C33" i="141"/>
  <c r="G32" i="141"/>
  <c r="F32" i="141"/>
  <c r="E32" i="141"/>
  <c r="E44" i="141" s="1"/>
  <c r="D32" i="141"/>
  <c r="C32" i="141"/>
  <c r="G31" i="141"/>
  <c r="F31" i="141"/>
  <c r="E31" i="141"/>
  <c r="D31" i="141"/>
  <c r="C31" i="141"/>
  <c r="G30" i="141"/>
  <c r="K19" i="141" s="1"/>
  <c r="F30" i="141"/>
  <c r="E30" i="141"/>
  <c r="D30" i="141"/>
  <c r="C30" i="141"/>
  <c r="E42" i="141" s="1"/>
  <c r="G29" i="141"/>
  <c r="F29" i="141"/>
  <c r="E29" i="141"/>
  <c r="D29" i="141"/>
  <c r="D41" i="141" s="1"/>
  <c r="C29" i="141"/>
  <c r="G45" i="135"/>
  <c r="F45" i="135"/>
  <c r="E45" i="135"/>
  <c r="E52" i="135" s="1"/>
  <c r="D45" i="135"/>
  <c r="C45" i="135"/>
  <c r="G44" i="135"/>
  <c r="F44" i="135"/>
  <c r="E44" i="135"/>
  <c r="D44" i="135"/>
  <c r="C44" i="135"/>
  <c r="G43" i="135"/>
  <c r="G50" i="135" s="1"/>
  <c r="F43" i="135"/>
  <c r="E43" i="135"/>
  <c r="D43" i="135"/>
  <c r="C43" i="135"/>
  <c r="F50" i="135" s="1"/>
  <c r="G31" i="135"/>
  <c r="F31" i="135"/>
  <c r="E31" i="135"/>
  <c r="D31" i="135"/>
  <c r="D32" i="135" s="1"/>
  <c r="C31" i="135"/>
  <c r="G30" i="135"/>
  <c r="F30" i="135"/>
  <c r="E30" i="135"/>
  <c r="E37" i="135" s="1"/>
  <c r="D30" i="135"/>
  <c r="C30" i="135"/>
  <c r="G29" i="135"/>
  <c r="F29" i="135"/>
  <c r="E29" i="135"/>
  <c r="D29" i="135"/>
  <c r="C29" i="135"/>
  <c r="H20" i="141"/>
  <c r="H30" i="137" s="1"/>
  <c r="E74" i="149"/>
  <c r="D65" i="146"/>
  <c r="E88" i="151"/>
  <c r="E82" i="150"/>
  <c r="L10" i="136"/>
  <c r="L8" i="136"/>
  <c r="E69" i="141"/>
  <c r="E45" i="141"/>
  <c r="E43" i="141"/>
  <c r="D50" i="135"/>
  <c r="E38" i="135"/>
  <c r="H51" i="149"/>
  <c r="I51" i="149"/>
  <c r="H52" i="149"/>
  <c r="I52" i="149"/>
  <c r="H53" i="149"/>
  <c r="I53" i="149"/>
  <c r="H60" i="151"/>
  <c r="I60" i="151"/>
  <c r="H61" i="151"/>
  <c r="I61" i="151"/>
  <c r="H62" i="151"/>
  <c r="I62" i="151"/>
  <c r="H57" i="150"/>
  <c r="I57" i="150"/>
  <c r="H58" i="150"/>
  <c r="I58" i="150"/>
  <c r="H59" i="150"/>
  <c r="I59" i="150"/>
  <c r="G10" i="149"/>
  <c r="D61" i="149"/>
  <c r="H14" i="149"/>
  <c r="D38" i="149"/>
  <c r="C11" i="149"/>
  <c r="F47" i="148"/>
  <c r="F42" i="148"/>
  <c r="E63" i="146"/>
  <c r="D64" i="146"/>
  <c r="D75" i="146" s="1"/>
  <c r="H12" i="146"/>
  <c r="F9" i="146"/>
  <c r="E62" i="146"/>
  <c r="C37" i="146"/>
  <c r="D77" i="151"/>
  <c r="D70" i="151"/>
  <c r="F71" i="151"/>
  <c r="I58" i="151"/>
  <c r="E86" i="151"/>
  <c r="G15" i="151"/>
  <c r="E91" i="151"/>
  <c r="E90" i="151"/>
  <c r="E11" i="151"/>
  <c r="D48" i="151"/>
  <c r="G87" i="151"/>
  <c r="C67" i="150"/>
  <c r="E67" i="150"/>
  <c r="F12" i="150"/>
  <c r="G69" i="150"/>
  <c r="G70" i="150"/>
  <c r="E77" i="150"/>
  <c r="G77" i="150"/>
  <c r="C42" i="150"/>
  <c r="G78" i="150"/>
  <c r="I11" i="150" s="1"/>
  <c r="E79" i="150"/>
  <c r="F43" i="150"/>
  <c r="H31" i="150"/>
  <c r="E80" i="150"/>
  <c r="F80" i="150"/>
  <c r="E81" i="150"/>
  <c r="H33" i="150"/>
  <c r="D82" i="150"/>
  <c r="D95" i="150" s="1"/>
  <c r="F46" i="150"/>
  <c r="I34" i="150"/>
  <c r="H35" i="150"/>
  <c r="H83" i="150" s="1"/>
  <c r="F67" i="143"/>
  <c r="F75" i="143" s="1"/>
  <c r="E68" i="143"/>
  <c r="G41" i="143"/>
  <c r="F36" i="143"/>
  <c r="M6" i="136"/>
  <c r="G20" i="141"/>
  <c r="G30" i="137" s="1"/>
  <c r="F41" i="141"/>
  <c r="I11" i="135"/>
  <c r="Y10" i="135" s="1"/>
  <c r="F12" i="146"/>
  <c r="G12" i="146"/>
  <c r="C13" i="146"/>
  <c r="F90" i="151"/>
  <c r="C87" i="151"/>
  <c r="C102" i="151" s="1"/>
  <c r="E85" i="151"/>
  <c r="G83" i="151"/>
  <c r="E82" i="151"/>
  <c r="C88" i="151"/>
  <c r="H36" i="151"/>
  <c r="H88" i="151" s="1"/>
  <c r="H35" i="151"/>
  <c r="H87" i="151" s="1"/>
  <c r="H32" i="151"/>
  <c r="H58" i="151"/>
  <c r="G77" i="151"/>
  <c r="E77" i="151"/>
  <c r="C77" i="151"/>
  <c r="G74" i="151"/>
  <c r="C74" i="151"/>
  <c r="C71" i="151"/>
  <c r="G70" i="151"/>
  <c r="C70" i="151"/>
  <c r="D69" i="151"/>
  <c r="C69" i="151"/>
  <c r="I65" i="151"/>
  <c r="H65" i="151"/>
  <c r="I57" i="151"/>
  <c r="H57" i="151"/>
  <c r="H56" i="151"/>
  <c r="F50" i="151"/>
  <c r="E50" i="151"/>
  <c r="C50" i="151"/>
  <c r="C48" i="151"/>
  <c r="G45" i="151"/>
  <c r="C45" i="151"/>
  <c r="I36" i="151"/>
  <c r="I32" i="151"/>
  <c r="F18" i="151"/>
  <c r="E15" i="151"/>
  <c r="C15" i="151"/>
  <c r="F14" i="151"/>
  <c r="F11" i="151"/>
  <c r="C11" i="151"/>
  <c r="F10" i="151"/>
  <c r="C10" i="151"/>
  <c r="F82" i="150"/>
  <c r="G81" i="150"/>
  <c r="I14" i="150" s="1"/>
  <c r="C81" i="150"/>
  <c r="D80" i="150"/>
  <c r="G79" i="150"/>
  <c r="I12" i="150" s="1"/>
  <c r="F78" i="150"/>
  <c r="D78" i="150"/>
  <c r="D77" i="150"/>
  <c r="C77" i="150"/>
  <c r="C90" i="150" s="1"/>
  <c r="E76" i="150"/>
  <c r="C83" i="150"/>
  <c r="E83" i="150"/>
  <c r="D70" i="150"/>
  <c r="C69" i="150"/>
  <c r="G67" i="150"/>
  <c r="G66" i="150"/>
  <c r="G65" i="150"/>
  <c r="C65" i="150"/>
  <c r="I53" i="150"/>
  <c r="H53" i="150"/>
  <c r="G45" i="150"/>
  <c r="C45" i="150"/>
  <c r="C43" i="150"/>
  <c r="G41" i="150"/>
  <c r="C41" i="150"/>
  <c r="I33" i="150"/>
  <c r="I31" i="150"/>
  <c r="H29" i="150"/>
  <c r="F16" i="150"/>
  <c r="D15" i="150"/>
  <c r="C14" i="150"/>
  <c r="G12" i="150"/>
  <c r="H11" i="150"/>
  <c r="F10" i="150"/>
  <c r="C10" i="150"/>
  <c r="G75" i="149"/>
  <c r="I14" i="149" s="1"/>
  <c r="C75" i="149"/>
  <c r="E75" i="149"/>
  <c r="F74" i="149"/>
  <c r="D74" i="149"/>
  <c r="G73" i="149"/>
  <c r="E73" i="149"/>
  <c r="C73" i="149"/>
  <c r="F72" i="149"/>
  <c r="D72" i="149"/>
  <c r="G71" i="149"/>
  <c r="C71" i="149"/>
  <c r="G83" i="149"/>
  <c r="E71" i="149"/>
  <c r="E83" i="149" s="1"/>
  <c r="C83" i="149"/>
  <c r="H31" i="149"/>
  <c r="H75" i="149"/>
  <c r="H29" i="149"/>
  <c r="H71" i="149"/>
  <c r="G63" i="149"/>
  <c r="E63" i="149"/>
  <c r="C63" i="149"/>
  <c r="D62" i="149"/>
  <c r="G61" i="149"/>
  <c r="E61" i="149"/>
  <c r="C61" i="149"/>
  <c r="G59" i="149"/>
  <c r="E59" i="149"/>
  <c r="C59" i="149"/>
  <c r="C58" i="149"/>
  <c r="I49" i="149"/>
  <c r="H49" i="149"/>
  <c r="I48" i="149"/>
  <c r="G41" i="149"/>
  <c r="E41" i="149"/>
  <c r="C41" i="149"/>
  <c r="G39" i="149"/>
  <c r="E39" i="149"/>
  <c r="C39" i="149"/>
  <c r="C38" i="149"/>
  <c r="G37" i="149"/>
  <c r="E37" i="149"/>
  <c r="D37" i="149"/>
  <c r="C37" i="149"/>
  <c r="I31" i="149"/>
  <c r="I29" i="149"/>
  <c r="I27" i="149"/>
  <c r="H27" i="149"/>
  <c r="F14" i="149"/>
  <c r="C14" i="149"/>
  <c r="F12" i="149"/>
  <c r="C12" i="149"/>
  <c r="I10" i="149"/>
  <c r="F10" i="149"/>
  <c r="C10" i="149"/>
  <c r="F9" i="149"/>
  <c r="G56" i="148"/>
  <c r="I56" i="148" s="1"/>
  <c r="E56" i="148"/>
  <c r="C56" i="148"/>
  <c r="C62" i="148" s="1"/>
  <c r="C67" i="148" s="1"/>
  <c r="C72" i="148" s="1"/>
  <c r="G42" i="148"/>
  <c r="C42" i="148"/>
  <c r="I42" i="148"/>
  <c r="X11" i="148"/>
  <c r="E27" i="148"/>
  <c r="Z10" i="148" s="1"/>
  <c r="H56" i="148"/>
  <c r="G47" i="148"/>
  <c r="E47" i="148"/>
  <c r="C47" i="148"/>
  <c r="G46" i="148"/>
  <c r="D46" i="148"/>
  <c r="C46" i="148"/>
  <c r="I41" i="148"/>
  <c r="H41" i="148"/>
  <c r="I40" i="148"/>
  <c r="H40" i="148"/>
  <c r="G32" i="148"/>
  <c r="E32" i="148"/>
  <c r="D32" i="148"/>
  <c r="C32" i="148"/>
  <c r="I26" i="148"/>
  <c r="H26" i="148"/>
  <c r="F10" i="148"/>
  <c r="C10" i="148"/>
  <c r="F9" i="148"/>
  <c r="G56" i="147"/>
  <c r="G62" i="147" s="1"/>
  <c r="C56" i="147"/>
  <c r="C62" i="147" s="1"/>
  <c r="E56" i="147"/>
  <c r="G42" i="147"/>
  <c r="I42" i="147" s="1"/>
  <c r="C42" i="147"/>
  <c r="E27" i="147"/>
  <c r="G47" i="147"/>
  <c r="E47" i="147"/>
  <c r="C47" i="147"/>
  <c r="G46" i="147"/>
  <c r="D46" i="147"/>
  <c r="C46" i="147"/>
  <c r="I41" i="147"/>
  <c r="H41" i="147"/>
  <c r="I40" i="147"/>
  <c r="H40" i="147"/>
  <c r="G32" i="147"/>
  <c r="E32" i="147"/>
  <c r="D32" i="147"/>
  <c r="C32" i="147"/>
  <c r="I26" i="147"/>
  <c r="H26" i="147"/>
  <c r="G10" i="147"/>
  <c r="F10" i="147"/>
  <c r="C10" i="147"/>
  <c r="G9" i="147"/>
  <c r="F9" i="147"/>
  <c r="F62" i="146"/>
  <c r="F61" i="146"/>
  <c r="F72" i="146" s="1"/>
  <c r="C61" i="146"/>
  <c r="C72" i="146" s="1"/>
  <c r="C65" i="146"/>
  <c r="H65" i="146" s="1"/>
  <c r="G55" i="146"/>
  <c r="F55" i="146"/>
  <c r="D55" i="146"/>
  <c r="C55" i="146"/>
  <c r="G54" i="146"/>
  <c r="E54" i="146"/>
  <c r="D54" i="146"/>
  <c r="C54" i="146"/>
  <c r="G52" i="146"/>
  <c r="F52" i="146"/>
  <c r="E52" i="146"/>
  <c r="C52" i="146"/>
  <c r="H47" i="146"/>
  <c r="I46" i="146"/>
  <c r="H46" i="146"/>
  <c r="I45" i="146"/>
  <c r="H45" i="146"/>
  <c r="H43" i="146"/>
  <c r="D37" i="146"/>
  <c r="G35" i="146"/>
  <c r="F35" i="146"/>
  <c r="C35" i="146"/>
  <c r="G34" i="146"/>
  <c r="D34" i="146"/>
  <c r="C34" i="146"/>
  <c r="H29" i="146"/>
  <c r="I26" i="146"/>
  <c r="H26" i="146"/>
  <c r="I25" i="146"/>
  <c r="H25" i="146"/>
  <c r="F11" i="146"/>
  <c r="E10" i="146"/>
  <c r="D10" i="146"/>
  <c r="C10" i="146"/>
  <c r="G9" i="146"/>
  <c r="C9" i="146"/>
  <c r="C67" i="143"/>
  <c r="C75" i="143" s="1"/>
  <c r="G66" i="143"/>
  <c r="I9" i="143" s="1"/>
  <c r="D66" i="143"/>
  <c r="D74" i="143" s="1"/>
  <c r="C66" i="143"/>
  <c r="C74" i="143"/>
  <c r="G53" i="143"/>
  <c r="H53" i="143" s="1"/>
  <c r="C53" i="143"/>
  <c r="G59" i="143"/>
  <c r="F59" i="143"/>
  <c r="C59" i="143"/>
  <c r="G58" i="143"/>
  <c r="D58" i="143"/>
  <c r="C58" i="143"/>
  <c r="G57" i="143"/>
  <c r="D57" i="143"/>
  <c r="C57" i="143"/>
  <c r="I53" i="143"/>
  <c r="I52" i="143"/>
  <c r="H52" i="143"/>
  <c r="I51" i="143"/>
  <c r="H51" i="143"/>
  <c r="I50" i="143"/>
  <c r="H50" i="143"/>
  <c r="G40" i="143"/>
  <c r="D40" i="143"/>
  <c r="C40" i="143"/>
  <c r="H34" i="143"/>
  <c r="I33" i="143"/>
  <c r="H33" i="143"/>
  <c r="F12" i="143"/>
  <c r="AB11" i="143"/>
  <c r="X11" i="143"/>
  <c r="H11" i="143"/>
  <c r="G11" i="143"/>
  <c r="F11" i="143"/>
  <c r="H10" i="143"/>
  <c r="F10" i="143"/>
  <c r="F9" i="143"/>
  <c r="C9" i="143"/>
  <c r="F20" i="141"/>
  <c r="F30" i="137" s="1"/>
  <c r="O20" i="141"/>
  <c r="O30" i="137" s="1"/>
  <c r="R20" i="141"/>
  <c r="R30" i="137" s="1"/>
  <c r="S20" i="141"/>
  <c r="S30" i="137" s="1"/>
  <c r="T20" i="141"/>
  <c r="T30" i="137" s="1"/>
  <c r="V20" i="141"/>
  <c r="V30" i="137" s="1"/>
  <c r="AA20" i="141"/>
  <c r="AA30" i="137" s="1"/>
  <c r="L7" i="136"/>
  <c r="M8" i="136"/>
  <c r="L9" i="136"/>
  <c r="M9" i="136"/>
  <c r="M10" i="136"/>
  <c r="L5" i="136"/>
  <c r="S11" i="141"/>
  <c r="AM10" i="141"/>
  <c r="M11" i="141"/>
  <c r="AJ10" i="141" s="1"/>
  <c r="K11" i="141"/>
  <c r="AI10" i="141" s="1"/>
  <c r="V19" i="141"/>
  <c r="T19" i="141"/>
  <c r="S19" i="141"/>
  <c r="D68" i="141"/>
  <c r="E68" i="141"/>
  <c r="G68" i="141"/>
  <c r="F69" i="141"/>
  <c r="G69" i="141"/>
  <c r="C70" i="141"/>
  <c r="C69" i="141"/>
  <c r="C68" i="141"/>
  <c r="I56" i="141"/>
  <c r="I57" i="141"/>
  <c r="I60" i="141"/>
  <c r="H56" i="141"/>
  <c r="H57" i="141"/>
  <c r="H60" i="141"/>
  <c r="S10" i="141"/>
  <c r="O10" i="141"/>
  <c r="M10" i="141"/>
  <c r="K10" i="141"/>
  <c r="AA19" i="141"/>
  <c r="U19" i="141"/>
  <c r="R19" i="141"/>
  <c r="O19" i="141"/>
  <c r="G41" i="141"/>
  <c r="D44" i="141"/>
  <c r="G44" i="141"/>
  <c r="F45" i="141"/>
  <c r="G45" i="141"/>
  <c r="G46" i="141"/>
  <c r="C45" i="141"/>
  <c r="C44" i="141"/>
  <c r="I32" i="141"/>
  <c r="I33" i="141"/>
  <c r="I36" i="141"/>
  <c r="H32" i="141"/>
  <c r="H33" i="141"/>
  <c r="H36" i="141"/>
  <c r="C66" i="141"/>
  <c r="E11" i="141"/>
  <c r="AF10" i="141" s="1"/>
  <c r="F19" i="141"/>
  <c r="E10" i="141"/>
  <c r="I29" i="141"/>
  <c r="G66" i="141"/>
  <c r="I53" i="141"/>
  <c r="H54" i="141"/>
  <c r="C65" i="141"/>
  <c r="G65" i="141"/>
  <c r="G11" i="141"/>
  <c r="AG10" i="141" s="1"/>
  <c r="C41" i="141"/>
  <c r="H53" i="141"/>
  <c r="H29" i="141"/>
  <c r="I30" i="141"/>
  <c r="D52" i="135"/>
  <c r="G37" i="135"/>
  <c r="F38" i="135"/>
  <c r="G38" i="135"/>
  <c r="D37" i="135"/>
  <c r="I45" i="135"/>
  <c r="I10" i="135"/>
  <c r="G10" i="135"/>
  <c r="L19" i="135"/>
  <c r="I19" i="135"/>
  <c r="C38" i="135"/>
  <c r="C37" i="135"/>
  <c r="N19" i="135"/>
  <c r="M19" i="135"/>
  <c r="I31" i="135"/>
  <c r="H31" i="135"/>
  <c r="I30" i="135"/>
  <c r="H30" i="135"/>
  <c r="C50" i="135"/>
  <c r="H73" i="149"/>
  <c r="H81" i="150"/>
  <c r="M26" i="136"/>
  <c r="Q5" i="136" s="1"/>
  <c r="C52" i="135"/>
  <c r="H45" i="135"/>
  <c r="G52" i="135"/>
  <c r="H19" i="141"/>
  <c r="H43" i="135"/>
  <c r="N20" i="135"/>
  <c r="N16" i="137" s="1"/>
  <c r="L20" i="135"/>
  <c r="L16" i="137" s="1"/>
  <c r="H20" i="135"/>
  <c r="H16" i="137" s="1"/>
  <c r="F65" i="141"/>
  <c r="G19" i="141"/>
  <c r="E43" i="150"/>
  <c r="E69" i="150"/>
  <c r="E65" i="150"/>
  <c r="D41" i="150"/>
  <c r="D69" i="150"/>
  <c r="D65" i="150"/>
  <c r="E41" i="150"/>
  <c r="E45" i="150"/>
  <c r="G16" i="150"/>
  <c r="H15" i="150"/>
  <c r="I55" i="150"/>
  <c r="H55" i="150"/>
  <c r="C79" i="150"/>
  <c r="C92" i="150" s="1"/>
  <c r="C12" i="150"/>
  <c r="G83" i="150"/>
  <c r="I16" i="150" s="1"/>
  <c r="D46" i="150"/>
  <c r="E12" i="150"/>
  <c r="D11" i="150"/>
  <c r="F14" i="150"/>
  <c r="C16" i="150"/>
  <c r="I29" i="150"/>
  <c r="I35" i="150"/>
  <c r="G43" i="150"/>
  <c r="G102" i="151"/>
  <c r="I14" i="151"/>
  <c r="C94" i="150"/>
  <c r="H42" i="148"/>
  <c r="I10" i="150"/>
  <c r="H16" i="150"/>
  <c r="I30" i="150"/>
  <c r="E94" i="150"/>
  <c r="I10" i="151"/>
  <c r="H11" i="151"/>
  <c r="F84" i="151"/>
  <c r="F99" i="151" s="1"/>
  <c r="C84" i="151"/>
  <c r="D9" i="143"/>
  <c r="F11" i="148"/>
  <c r="F76" i="150"/>
  <c r="F83" i="150"/>
  <c r="E16" i="150"/>
  <c r="G82" i="150"/>
  <c r="J15" i="150" s="1"/>
  <c r="C15" i="150"/>
  <c r="G46" i="150"/>
  <c r="E15" i="150"/>
  <c r="D45" i="150"/>
  <c r="D81" i="150"/>
  <c r="D94" i="150" s="1"/>
  <c r="F79" i="150"/>
  <c r="D12" i="150"/>
  <c r="E11" i="150"/>
  <c r="G42" i="150"/>
  <c r="C11" i="150"/>
  <c r="D42" i="150"/>
  <c r="C78" i="150"/>
  <c r="F91" i="150" s="1"/>
  <c r="G15" i="150"/>
  <c r="F70" i="150"/>
  <c r="C70" i="150"/>
  <c r="F67" i="150"/>
  <c r="H12" i="150"/>
  <c r="H54" i="150"/>
  <c r="G11" i="150"/>
  <c r="F66" i="150"/>
  <c r="C66" i="150"/>
  <c r="F88" i="151"/>
  <c r="D15" i="151"/>
  <c r="G48" i="151"/>
  <c r="C14" i="151"/>
  <c r="I35" i="151"/>
  <c r="G44" i="151"/>
  <c r="H31" i="151"/>
  <c r="C83" i="151"/>
  <c r="C98" i="151" s="1"/>
  <c r="D44" i="151"/>
  <c r="F9" i="151"/>
  <c r="G69" i="151"/>
  <c r="I56" i="151"/>
  <c r="G88" i="151"/>
  <c r="F15" i="151"/>
  <c r="H15" i="151"/>
  <c r="D87" i="151"/>
  <c r="D102" i="151" s="1"/>
  <c r="D74" i="151"/>
  <c r="F85" i="151"/>
  <c r="G84" i="151"/>
  <c r="G99" i="151" s="1"/>
  <c r="G71" i="151"/>
  <c r="G11" i="151"/>
  <c r="C99" i="151"/>
  <c r="G58" i="149"/>
  <c r="H48" i="149"/>
  <c r="D58" i="149"/>
  <c r="D10" i="143"/>
  <c r="G67" i="143"/>
  <c r="G75" i="143"/>
  <c r="E62" i="147"/>
  <c r="AB11" i="148"/>
  <c r="F11" i="150"/>
  <c r="F15" i="150"/>
  <c r="D16" i="150"/>
  <c r="F42" i="150"/>
  <c r="C46" i="150"/>
  <c r="I54" i="150"/>
  <c r="D66" i="150"/>
  <c r="H30" i="150"/>
  <c r="H34" i="150"/>
  <c r="C82" i="150"/>
  <c r="C95" i="150" s="1"/>
  <c r="D11" i="151"/>
  <c r="I31" i="151"/>
  <c r="C44" i="151"/>
  <c r="F45" i="151"/>
  <c r="H84" i="151"/>
  <c r="D83" i="151"/>
  <c r="D86" i="151"/>
  <c r="F34" i="146"/>
  <c r="F55" i="147"/>
  <c r="D55" i="148"/>
  <c r="G85" i="149"/>
  <c r="E87" i="149"/>
  <c r="H79" i="150"/>
  <c r="AA10" i="143"/>
  <c r="AA11" i="148"/>
  <c r="H11" i="148"/>
  <c r="J11" i="150"/>
  <c r="D76" i="150"/>
  <c r="D82" i="151"/>
  <c r="H33" i="151"/>
  <c r="C12" i="151"/>
  <c r="G46" i="151"/>
  <c r="E12" i="151"/>
  <c r="I33" i="151"/>
  <c r="D12" i="151"/>
  <c r="E44" i="151"/>
  <c r="E69" i="151"/>
  <c r="F13" i="151"/>
  <c r="G73" i="151"/>
  <c r="E71" i="151"/>
  <c r="F70" i="149"/>
  <c r="F58" i="149"/>
  <c r="G9" i="149"/>
  <c r="H13" i="149"/>
  <c r="F62" i="149"/>
  <c r="E9" i="143"/>
  <c r="E10" i="143"/>
  <c r="I10" i="143"/>
  <c r="E11" i="143"/>
  <c r="I34" i="143"/>
  <c r="F40" i="143"/>
  <c r="E41" i="143"/>
  <c r="F58" i="143"/>
  <c r="E59" i="143"/>
  <c r="D9" i="146"/>
  <c r="H9" i="146"/>
  <c r="E37" i="146"/>
  <c r="I43" i="146"/>
  <c r="I47" i="146"/>
  <c r="G61" i="146"/>
  <c r="G72" i="146" s="1"/>
  <c r="C64" i="146"/>
  <c r="C75" i="146" s="1"/>
  <c r="H9" i="147"/>
  <c r="H10" i="147"/>
  <c r="F46" i="147"/>
  <c r="D55" i="147"/>
  <c r="G9" i="148"/>
  <c r="G10" i="148"/>
  <c r="G11" i="148"/>
  <c r="F46" i="148"/>
  <c r="D11" i="149"/>
  <c r="D12" i="149"/>
  <c r="H28" i="149"/>
  <c r="D45" i="151"/>
  <c r="G14" i="151"/>
  <c r="F74" i="151"/>
  <c r="C12" i="146"/>
  <c r="G64" i="146"/>
  <c r="G75" i="146" s="1"/>
  <c r="G65" i="146"/>
  <c r="I13" i="146" s="1"/>
  <c r="F13" i="146"/>
  <c r="G13" i="146"/>
  <c r="F41" i="143"/>
  <c r="H67" i="143"/>
  <c r="F68" i="143"/>
  <c r="E9" i="146"/>
  <c r="H28" i="146"/>
  <c r="D63" i="146"/>
  <c r="I10" i="147"/>
  <c r="F47" i="147"/>
  <c r="D27" i="147"/>
  <c r="H9" i="148"/>
  <c r="H10" i="148"/>
  <c r="D27" i="148"/>
  <c r="F55" i="148"/>
  <c r="H10" i="149"/>
  <c r="E11" i="149"/>
  <c r="E12" i="149"/>
  <c r="I12" i="149"/>
  <c r="F13" i="149"/>
  <c r="G14" i="149"/>
  <c r="I28" i="149"/>
  <c r="F38" i="149"/>
  <c r="G62" i="149"/>
  <c r="F63" i="149"/>
  <c r="D91" i="151"/>
  <c r="F68" i="150"/>
  <c r="E48" i="151"/>
  <c r="E46" i="151"/>
  <c r="C46" i="151"/>
  <c r="F46" i="151"/>
  <c r="I38" i="151"/>
  <c r="C17" i="151"/>
  <c r="H38" i="151"/>
  <c r="E17" i="151"/>
  <c r="G50" i="151"/>
  <c r="D17" i="151"/>
  <c r="G90" i="151"/>
  <c r="J17" i="151" s="1"/>
  <c r="E73" i="151"/>
  <c r="D73" i="151"/>
  <c r="C73" i="151"/>
  <c r="G10" i="151"/>
  <c r="F70" i="151"/>
  <c r="H10" i="151"/>
  <c r="E13" i="146"/>
  <c r="F65" i="146"/>
  <c r="D13" i="146"/>
  <c r="C10" i="143"/>
  <c r="G10" i="143"/>
  <c r="C41" i="143"/>
  <c r="E57" i="143"/>
  <c r="I28" i="146"/>
  <c r="E35" i="146"/>
  <c r="G37" i="146"/>
  <c r="F42" i="147"/>
  <c r="I10" i="148"/>
  <c r="H9" i="149"/>
  <c r="G13" i="149"/>
  <c r="G38" i="149"/>
  <c r="F39" i="149"/>
  <c r="D41" i="149"/>
  <c r="F59" i="149"/>
  <c r="C62" i="149"/>
  <c r="D70" i="149"/>
  <c r="H14" i="151"/>
  <c r="I11" i="151"/>
  <c r="H78" i="150"/>
  <c r="D91" i="150"/>
  <c r="J16" i="150"/>
  <c r="E92" i="150"/>
  <c r="D98" i="151"/>
  <c r="I15" i="151"/>
  <c r="J15" i="151"/>
  <c r="G98" i="151"/>
  <c r="G91" i="150"/>
  <c r="F92" i="150"/>
  <c r="J11" i="151"/>
  <c r="G95" i="150"/>
  <c r="H83" i="151"/>
  <c r="J9" i="146"/>
  <c r="I9" i="146"/>
  <c r="H61" i="146"/>
  <c r="Y10" i="148"/>
  <c r="J13" i="146"/>
  <c r="F87" i="149" l="1"/>
  <c r="J14" i="149"/>
  <c r="M11" i="136"/>
  <c r="N5" i="136"/>
  <c r="I15" i="150"/>
  <c r="G92" i="150"/>
  <c r="G11" i="147"/>
  <c r="D90" i="151"/>
  <c r="D104" i="151" s="1"/>
  <c r="E60" i="150"/>
  <c r="H82" i="150"/>
  <c r="G90" i="150"/>
  <c r="H77" i="150"/>
  <c r="E46" i="135"/>
  <c r="E66" i="141"/>
  <c r="J19" i="141"/>
  <c r="C42" i="141"/>
  <c r="F46" i="141"/>
  <c r="G42" i="141"/>
  <c r="G70" i="141"/>
  <c r="W19" i="141"/>
  <c r="O11" i="141"/>
  <c r="AK10" i="141" s="1"/>
  <c r="N9" i="136"/>
  <c r="J20" i="141"/>
  <c r="J30" i="137" s="1"/>
  <c r="D70" i="141"/>
  <c r="E95" i="150"/>
  <c r="H64" i="146"/>
  <c r="F95" i="150"/>
  <c r="H11" i="147"/>
  <c r="H56" i="147"/>
  <c r="G74" i="143"/>
  <c r="G94" i="150"/>
  <c r="J12" i="150"/>
  <c r="D90" i="150"/>
  <c r="I43" i="135"/>
  <c r="E50" i="135"/>
  <c r="H30" i="141"/>
  <c r="G10" i="141"/>
  <c r="I19" i="141"/>
  <c r="H34" i="141"/>
  <c r="E46" i="141"/>
  <c r="F42" i="141"/>
  <c r="F70" i="141"/>
  <c r="G20" i="135"/>
  <c r="G16" i="137" s="1"/>
  <c r="W20" i="141"/>
  <c r="W30" i="137" s="1"/>
  <c r="U20" i="141"/>
  <c r="U30" i="137" s="1"/>
  <c r="D38" i="135"/>
  <c r="N8" i="136"/>
  <c r="K20" i="141"/>
  <c r="K30" i="137" s="1"/>
  <c r="I12" i="146"/>
  <c r="J10" i="143"/>
  <c r="H66" i="143"/>
  <c r="E90" i="150"/>
  <c r="F20" i="135"/>
  <c r="F16" i="137" s="1"/>
  <c r="E11" i="135"/>
  <c r="W10" i="135" s="1"/>
  <c r="I54" i="141"/>
  <c r="C46" i="141"/>
  <c r="H58" i="141"/>
  <c r="N10" i="136"/>
  <c r="D36" i="135"/>
  <c r="C32" i="135"/>
  <c r="C36" i="135"/>
  <c r="E36" i="135"/>
  <c r="M20" i="135"/>
  <c r="M16" i="137" s="1"/>
  <c r="F46" i="135"/>
  <c r="F52" i="135"/>
  <c r="L19" i="141"/>
  <c r="H31" i="141"/>
  <c r="G43" i="141"/>
  <c r="M19" i="141"/>
  <c r="G37" i="141"/>
  <c r="N19" i="141"/>
  <c r="I10" i="141"/>
  <c r="I31" i="141"/>
  <c r="AC19" i="141"/>
  <c r="AB19" i="141"/>
  <c r="D61" i="141"/>
  <c r="D66" i="141"/>
  <c r="F68" i="141"/>
  <c r="Q20" i="141"/>
  <c r="Q30" i="137" s="1"/>
  <c r="F61" i="141"/>
  <c r="P20" i="141"/>
  <c r="P30" i="137" s="1"/>
  <c r="D71" i="141"/>
  <c r="E71" i="141"/>
  <c r="F71" i="141"/>
  <c r="AB20" i="141"/>
  <c r="AB30" i="137" s="1"/>
  <c r="AC20" i="141"/>
  <c r="AC30" i="137" s="1"/>
  <c r="L26" i="136"/>
  <c r="L6" i="136"/>
  <c r="N6" i="136" s="1"/>
  <c r="E66" i="143"/>
  <c r="E74" i="143" s="1"/>
  <c r="E36" i="143"/>
  <c r="E40" i="143"/>
  <c r="D36" i="143"/>
  <c r="D67" i="143"/>
  <c r="D75" i="143" s="1"/>
  <c r="F42" i="143"/>
  <c r="D42" i="143"/>
  <c r="C42" i="143"/>
  <c r="C36" i="143"/>
  <c r="C68" i="143"/>
  <c r="E42" i="143"/>
  <c r="G68" i="143"/>
  <c r="G42" i="143"/>
  <c r="I35" i="143"/>
  <c r="C11" i="143"/>
  <c r="H35" i="143"/>
  <c r="D11" i="143"/>
  <c r="G36" i="143"/>
  <c r="D68" i="143"/>
  <c r="D53" i="143"/>
  <c r="Y11" i="143" s="1"/>
  <c r="D59" i="143"/>
  <c r="E40" i="150"/>
  <c r="C40" i="150"/>
  <c r="F40" i="150"/>
  <c r="C36" i="150"/>
  <c r="C76" i="150"/>
  <c r="G76" i="150"/>
  <c r="C9" i="150"/>
  <c r="D9" i="150"/>
  <c r="G36" i="150"/>
  <c r="E9" i="150"/>
  <c r="H28" i="150"/>
  <c r="I28" i="150"/>
  <c r="E10" i="150"/>
  <c r="F77" i="150"/>
  <c r="F36" i="150"/>
  <c r="D10" i="150"/>
  <c r="F41" i="150"/>
  <c r="E42" i="150"/>
  <c r="E36" i="150"/>
  <c r="E84" i="150" s="1"/>
  <c r="D43" i="150"/>
  <c r="D36" i="150"/>
  <c r="C80" i="150"/>
  <c r="F44" i="150"/>
  <c r="D44" i="150"/>
  <c r="I32" i="150"/>
  <c r="G80" i="150"/>
  <c r="D13" i="150"/>
  <c r="G44" i="150"/>
  <c r="E13" i="150"/>
  <c r="E14" i="150"/>
  <c r="D14" i="150"/>
  <c r="F45" i="150"/>
  <c r="C64" i="150"/>
  <c r="F64" i="150"/>
  <c r="D64" i="150"/>
  <c r="E64" i="150"/>
  <c r="F9" i="150"/>
  <c r="H9" i="150"/>
  <c r="G60" i="150"/>
  <c r="G64" i="150"/>
  <c r="I52" i="150"/>
  <c r="H52" i="150"/>
  <c r="H10" i="150"/>
  <c r="F65" i="150"/>
  <c r="G10" i="150"/>
  <c r="D67" i="150"/>
  <c r="D60" i="150"/>
  <c r="E68" i="150"/>
  <c r="D68" i="150"/>
  <c r="C68" i="150"/>
  <c r="G13" i="150"/>
  <c r="I56" i="150"/>
  <c r="H13" i="150"/>
  <c r="F13" i="150"/>
  <c r="G14" i="150"/>
  <c r="F69" i="150"/>
  <c r="C82" i="151"/>
  <c r="F43" i="151"/>
  <c r="C37" i="151"/>
  <c r="D43" i="151"/>
  <c r="G82" i="151"/>
  <c r="C9" i="151"/>
  <c r="G37" i="151"/>
  <c r="D9" i="151"/>
  <c r="G43" i="151"/>
  <c r="I30" i="151"/>
  <c r="F83" i="151"/>
  <c r="F44" i="151"/>
  <c r="E10" i="151"/>
  <c r="D10" i="151"/>
  <c r="F37" i="151"/>
  <c r="F89" i="151" s="1"/>
  <c r="E45" i="151"/>
  <c r="E37" i="151"/>
  <c r="E84" i="151"/>
  <c r="E99" i="151" s="1"/>
  <c r="D85" i="151"/>
  <c r="D46" i="151"/>
  <c r="E47" i="151"/>
  <c r="C47" i="151"/>
  <c r="F47" i="151"/>
  <c r="D47" i="151"/>
  <c r="C86" i="151"/>
  <c r="C13" i="151"/>
  <c r="H34" i="151"/>
  <c r="H86" i="151" s="1"/>
  <c r="G47" i="151"/>
  <c r="I34" i="151"/>
  <c r="G86" i="151"/>
  <c r="E13" i="151"/>
  <c r="D13" i="151"/>
  <c r="D14" i="151"/>
  <c r="E14" i="151"/>
  <c r="F51" i="151"/>
  <c r="C91" i="151"/>
  <c r="C51" i="151"/>
  <c r="E51" i="151"/>
  <c r="H39" i="151"/>
  <c r="G51" i="151"/>
  <c r="I39" i="151"/>
  <c r="G91" i="151"/>
  <c r="E18" i="151"/>
  <c r="F69" i="151"/>
  <c r="G9" i="151"/>
  <c r="F82" i="151"/>
  <c r="H9" i="151"/>
  <c r="F63" i="151"/>
  <c r="E70" i="151"/>
  <c r="E83" i="151"/>
  <c r="E98" i="151" s="1"/>
  <c r="E63" i="151"/>
  <c r="D71" i="151"/>
  <c r="D63" i="151"/>
  <c r="C72" i="151"/>
  <c r="F72" i="151"/>
  <c r="E72" i="151"/>
  <c r="D72" i="151"/>
  <c r="C63" i="151"/>
  <c r="H59" i="151"/>
  <c r="G72" i="151"/>
  <c r="F12" i="151"/>
  <c r="I59" i="151"/>
  <c r="H12" i="151"/>
  <c r="G85" i="151"/>
  <c r="G12" i="151"/>
  <c r="G63" i="151"/>
  <c r="G13" i="151"/>
  <c r="H13" i="151"/>
  <c r="F86" i="151"/>
  <c r="F101" i="151" s="1"/>
  <c r="F73" i="151"/>
  <c r="E74" i="151"/>
  <c r="E87" i="151"/>
  <c r="E102" i="151" s="1"/>
  <c r="F76" i="151"/>
  <c r="C90" i="151"/>
  <c r="C76" i="151"/>
  <c r="D76" i="151"/>
  <c r="F17" i="151"/>
  <c r="H17" i="151"/>
  <c r="G17" i="151"/>
  <c r="G76" i="151"/>
  <c r="H64" i="151"/>
  <c r="I64" i="151"/>
  <c r="G18" i="151"/>
  <c r="H18" i="151"/>
  <c r="F91" i="151"/>
  <c r="F105" i="151" s="1"/>
  <c r="F77" i="151"/>
  <c r="E34" i="146"/>
  <c r="E61" i="146"/>
  <c r="E72" i="146" s="1"/>
  <c r="E30" i="146"/>
  <c r="D62" i="146"/>
  <c r="D35" i="146"/>
  <c r="F36" i="146"/>
  <c r="E36" i="146"/>
  <c r="C63" i="146"/>
  <c r="C36" i="146"/>
  <c r="D36" i="146"/>
  <c r="G63" i="146"/>
  <c r="D11" i="146"/>
  <c r="I27" i="146"/>
  <c r="C11" i="146"/>
  <c r="H27" i="146"/>
  <c r="E11" i="146"/>
  <c r="G36" i="146"/>
  <c r="G30" i="146"/>
  <c r="D12" i="146"/>
  <c r="E12" i="146"/>
  <c r="F64" i="146"/>
  <c r="F37" i="146"/>
  <c r="D52" i="146"/>
  <c r="D61" i="146"/>
  <c r="D72" i="146" s="1"/>
  <c r="D48" i="146"/>
  <c r="D66" i="146" s="1"/>
  <c r="C53" i="146"/>
  <c r="C62" i="146"/>
  <c r="F53" i="146"/>
  <c r="E53" i="146"/>
  <c r="D53" i="146"/>
  <c r="C48" i="146"/>
  <c r="C66" i="146" s="1"/>
  <c r="H10" i="146"/>
  <c r="G62" i="146"/>
  <c r="G53" i="146"/>
  <c r="H44" i="146"/>
  <c r="G48" i="146"/>
  <c r="G10" i="146"/>
  <c r="F10" i="146"/>
  <c r="F54" i="146"/>
  <c r="H11" i="146"/>
  <c r="F63" i="146"/>
  <c r="F74" i="146" s="1"/>
  <c r="G11" i="146"/>
  <c r="F48" i="146"/>
  <c r="E55" i="146"/>
  <c r="E48" i="146"/>
  <c r="E64" i="146"/>
  <c r="E75" i="146" s="1"/>
  <c r="E31" i="147"/>
  <c r="C55" i="147"/>
  <c r="C61" i="147" s="1"/>
  <c r="D31" i="147"/>
  <c r="F31" i="147"/>
  <c r="C31" i="147"/>
  <c r="C27" i="147"/>
  <c r="C57" i="147" s="1"/>
  <c r="G55" i="147"/>
  <c r="E9" i="147"/>
  <c r="D9" i="147"/>
  <c r="G27" i="147"/>
  <c r="C9" i="147"/>
  <c r="H25" i="147"/>
  <c r="G31" i="147"/>
  <c r="F32" i="147"/>
  <c r="D10" i="147"/>
  <c r="F27" i="147"/>
  <c r="F57" i="147" s="1"/>
  <c r="E10" i="147"/>
  <c r="F56" i="147"/>
  <c r="E46" i="147"/>
  <c r="E42" i="147"/>
  <c r="E57" i="147" s="1"/>
  <c r="E55" i="147"/>
  <c r="E61" i="147" s="1"/>
  <c r="D47" i="147"/>
  <c r="D42" i="147"/>
  <c r="D57" i="147" s="1"/>
  <c r="C55" i="148"/>
  <c r="C61" i="148" s="1"/>
  <c r="C66" i="148" s="1"/>
  <c r="C71" i="148" s="1"/>
  <c r="E31" i="148"/>
  <c r="C27" i="148"/>
  <c r="C31" i="148"/>
  <c r="D31" i="148"/>
  <c r="F31" i="148"/>
  <c r="G55" i="148"/>
  <c r="E9" i="148"/>
  <c r="D9" i="148"/>
  <c r="G31" i="148"/>
  <c r="G27" i="148"/>
  <c r="C9" i="148"/>
  <c r="H25" i="148"/>
  <c r="I25" i="148"/>
  <c r="F27" i="148"/>
  <c r="F32" i="148"/>
  <c r="D10" i="148"/>
  <c r="E10" i="148"/>
  <c r="F56" i="148"/>
  <c r="E46" i="148"/>
  <c r="E55" i="148"/>
  <c r="E42" i="148"/>
  <c r="D47" i="148"/>
  <c r="D42" i="148"/>
  <c r="Y11" i="148" s="1"/>
  <c r="Y12" i="148" s="1"/>
  <c r="D56" i="148"/>
  <c r="D62" i="148" s="1"/>
  <c r="D36" i="149"/>
  <c r="E36" i="149"/>
  <c r="C32" i="149"/>
  <c r="F36" i="149"/>
  <c r="C36" i="149"/>
  <c r="J14" i="151"/>
  <c r="C43" i="151"/>
  <c r="C60" i="150"/>
  <c r="E44" i="150"/>
  <c r="C70" i="149"/>
  <c r="C18" i="151"/>
  <c r="H14" i="150"/>
  <c r="D61" i="147"/>
  <c r="F30" i="146"/>
  <c r="H85" i="151"/>
  <c r="H56" i="150"/>
  <c r="D41" i="143"/>
  <c r="G9" i="150"/>
  <c r="E32" i="135"/>
  <c r="D46" i="135"/>
  <c r="G104" i="151"/>
  <c r="H90" i="151"/>
  <c r="D61" i="148"/>
  <c r="D66" i="148" s="1"/>
  <c r="D71" i="148" s="1"/>
  <c r="G46" i="135"/>
  <c r="J20" i="135"/>
  <c r="J16" i="137" s="1"/>
  <c r="I20" i="135"/>
  <c r="I16" i="137" s="1"/>
  <c r="K20" i="135"/>
  <c r="K16" i="137" s="1"/>
  <c r="G51" i="135"/>
  <c r="G11" i="135"/>
  <c r="I44" i="135"/>
  <c r="H44" i="135"/>
  <c r="D42" i="141"/>
  <c r="D37" i="141"/>
  <c r="F47" i="141"/>
  <c r="E47" i="141"/>
  <c r="C47" i="141"/>
  <c r="D47" i="141"/>
  <c r="E61" i="141"/>
  <c r="E65" i="141"/>
  <c r="C67" i="141"/>
  <c r="D67" i="141"/>
  <c r="C61" i="141"/>
  <c r="E67" i="141"/>
  <c r="F67" i="141"/>
  <c r="Q11" i="141"/>
  <c r="Y20" i="141"/>
  <c r="Y30" i="137" s="1"/>
  <c r="X20" i="141"/>
  <c r="X30" i="137" s="1"/>
  <c r="H59" i="141"/>
  <c r="I59" i="141"/>
  <c r="G71" i="141"/>
  <c r="F57" i="143"/>
  <c r="G9" i="143"/>
  <c r="F66" i="143"/>
  <c r="F53" i="143"/>
  <c r="H9" i="143"/>
  <c r="C85" i="151"/>
  <c r="F100" i="151" s="1"/>
  <c r="H30" i="151"/>
  <c r="D79" i="150"/>
  <c r="D92" i="150" s="1"/>
  <c r="E78" i="150"/>
  <c r="E91" i="150" s="1"/>
  <c r="G40" i="150"/>
  <c r="E76" i="151"/>
  <c r="D37" i="151"/>
  <c r="C13" i="150"/>
  <c r="E9" i="151"/>
  <c r="F48" i="151"/>
  <c r="G36" i="135"/>
  <c r="E10" i="135"/>
  <c r="H29" i="135"/>
  <c r="H19" i="135"/>
  <c r="G32" i="135"/>
  <c r="G19" i="135"/>
  <c r="F19" i="135"/>
  <c r="I29" i="135"/>
  <c r="K19" i="135"/>
  <c r="F37" i="135"/>
  <c r="J19" i="135"/>
  <c r="F32" i="135"/>
  <c r="F51" i="135"/>
  <c r="C46" i="135"/>
  <c r="D51" i="135"/>
  <c r="C51" i="135"/>
  <c r="E51" i="135"/>
  <c r="E37" i="141"/>
  <c r="E41" i="141"/>
  <c r="F43" i="141"/>
  <c r="D43" i="141"/>
  <c r="C43" i="141"/>
  <c r="C37" i="141"/>
  <c r="Q19" i="141"/>
  <c r="P19" i="141"/>
  <c r="F37" i="141"/>
  <c r="F44" i="141"/>
  <c r="Q10" i="141"/>
  <c r="G47" i="141"/>
  <c r="H35" i="141"/>
  <c r="X19" i="141"/>
  <c r="Z19" i="141"/>
  <c r="Y19" i="141"/>
  <c r="I35" i="141"/>
  <c r="M20" i="141"/>
  <c r="M30" i="137" s="1"/>
  <c r="G67" i="141"/>
  <c r="G61" i="141"/>
  <c r="H55" i="141"/>
  <c r="N20" i="141"/>
  <c r="N30" i="137" s="1"/>
  <c r="I11" i="141"/>
  <c r="L20" i="141"/>
  <c r="L30" i="137" s="1"/>
  <c r="I55" i="141"/>
  <c r="E58" i="143"/>
  <c r="E67" i="143"/>
  <c r="E75" i="143" s="1"/>
  <c r="E53" i="143"/>
  <c r="Z11" i="143" s="1"/>
  <c r="I17" i="151"/>
  <c r="G68" i="150"/>
  <c r="F60" i="150"/>
  <c r="F81" i="150"/>
  <c r="D74" i="146"/>
  <c r="D51" i="151"/>
  <c r="D84" i="151"/>
  <c r="D99" i="151" s="1"/>
  <c r="C44" i="150"/>
  <c r="H32" i="150"/>
  <c r="H80" i="150" s="1"/>
  <c r="I25" i="147"/>
  <c r="D56" i="147"/>
  <c r="D62" i="147" s="1"/>
  <c r="C71" i="141"/>
  <c r="F36" i="135"/>
  <c r="D9" i="149"/>
  <c r="E9" i="149"/>
  <c r="C9" i="149"/>
  <c r="E10" i="149"/>
  <c r="F37" i="149"/>
  <c r="D10" i="149"/>
  <c r="E32" i="149"/>
  <c r="E72" i="149"/>
  <c r="D39" i="149"/>
  <c r="D32" i="149"/>
  <c r="G40" i="149"/>
  <c r="D13" i="149"/>
  <c r="I30" i="149"/>
  <c r="E13" i="149"/>
  <c r="E70" i="149"/>
  <c r="E82" i="149" s="1"/>
  <c r="E58" i="149"/>
  <c r="D60" i="149"/>
  <c r="C60" i="149"/>
  <c r="H11" i="149"/>
  <c r="G72" i="149"/>
  <c r="F11" i="149"/>
  <c r="G60" i="149"/>
  <c r="F61" i="149"/>
  <c r="G12" i="149"/>
  <c r="H12" i="149"/>
  <c r="F73" i="149"/>
  <c r="E60" i="149"/>
  <c r="I26" i="149"/>
  <c r="G32" i="149"/>
  <c r="E62" i="149"/>
  <c r="G54" i="149"/>
  <c r="E40" i="149"/>
  <c r="H50" i="149"/>
  <c r="H72" i="149" s="1"/>
  <c r="C40" i="149"/>
  <c r="D14" i="149"/>
  <c r="C91" i="150"/>
  <c r="C72" i="149"/>
  <c r="E14" i="149"/>
  <c r="F60" i="149"/>
  <c r="G70" i="149"/>
  <c r="E85" i="149"/>
  <c r="C85" i="149"/>
  <c r="C54" i="149"/>
  <c r="F71" i="149"/>
  <c r="F32" i="149"/>
  <c r="E38" i="149"/>
  <c r="C74" i="149"/>
  <c r="G74" i="149"/>
  <c r="F54" i="149"/>
  <c r="F61" i="147"/>
  <c r="F40" i="149"/>
  <c r="F41" i="149"/>
  <c r="E54" i="149"/>
  <c r="H26" i="149"/>
  <c r="D54" i="149"/>
  <c r="G36" i="149"/>
  <c r="D71" i="149"/>
  <c r="D83" i="149" s="1"/>
  <c r="D75" i="149"/>
  <c r="D87" i="149" s="1"/>
  <c r="I50" i="149"/>
  <c r="C13" i="149"/>
  <c r="G87" i="149"/>
  <c r="C87" i="149"/>
  <c r="F11" i="147"/>
  <c r="H42" i="147"/>
  <c r="E66" i="146" l="1"/>
  <c r="E89" i="151"/>
  <c r="D84" i="150"/>
  <c r="D57" i="148"/>
  <c r="AH10" i="141"/>
  <c r="AL10" i="141"/>
  <c r="C73" i="146"/>
  <c r="E73" i="146"/>
  <c r="F73" i="146"/>
  <c r="E101" i="151"/>
  <c r="D101" i="151"/>
  <c r="C101" i="151"/>
  <c r="E97" i="151"/>
  <c r="D97" i="151"/>
  <c r="C97" i="151"/>
  <c r="D17" i="150"/>
  <c r="E17" i="150"/>
  <c r="I36" i="150"/>
  <c r="H36" i="150"/>
  <c r="G84" i="150"/>
  <c r="C17" i="150"/>
  <c r="D89" i="150"/>
  <c r="C89" i="150"/>
  <c r="F89" i="150"/>
  <c r="E89" i="150"/>
  <c r="C12" i="143"/>
  <c r="E12" i="143"/>
  <c r="H36" i="143"/>
  <c r="G69" i="143"/>
  <c r="I36" i="143"/>
  <c r="D12" i="143"/>
  <c r="AB10" i="143"/>
  <c r="AB12" i="143" s="1"/>
  <c r="C76" i="143"/>
  <c r="F76" i="143"/>
  <c r="E76" i="143"/>
  <c r="Z10" i="143"/>
  <c r="Z12" i="143" s="1"/>
  <c r="E69" i="143"/>
  <c r="C10" i="141"/>
  <c r="E19" i="141"/>
  <c r="C19" i="141"/>
  <c r="H37" i="141"/>
  <c r="D19" i="141"/>
  <c r="I37" i="141"/>
  <c r="J11" i="149"/>
  <c r="G84" i="149"/>
  <c r="I11" i="149"/>
  <c r="E84" i="149"/>
  <c r="D89" i="151"/>
  <c r="C100" i="151"/>
  <c r="E100" i="151"/>
  <c r="D20" i="135"/>
  <c r="D16" i="137" s="1"/>
  <c r="C20" i="135"/>
  <c r="C16" i="137" s="1"/>
  <c r="E20" i="135"/>
  <c r="E16" i="137" s="1"/>
  <c r="I46" i="135"/>
  <c r="C11" i="135"/>
  <c r="H46" i="135"/>
  <c r="F66" i="146"/>
  <c r="D67" i="148"/>
  <c r="D72" i="148" s="1"/>
  <c r="E62" i="148"/>
  <c r="E67" i="148" s="1"/>
  <c r="E72" i="148" s="1"/>
  <c r="E61" i="148"/>
  <c r="I30" i="146"/>
  <c r="C14" i="146"/>
  <c r="G66" i="146"/>
  <c r="D14" i="146"/>
  <c r="E14" i="146"/>
  <c r="H30" i="146"/>
  <c r="J12" i="151"/>
  <c r="I12" i="151"/>
  <c r="G100" i="151"/>
  <c r="C105" i="151"/>
  <c r="E105" i="151"/>
  <c r="D105" i="151"/>
  <c r="C84" i="150"/>
  <c r="X10" i="143"/>
  <c r="X12" i="143" s="1"/>
  <c r="C69" i="143"/>
  <c r="F74" i="143"/>
  <c r="J9" i="143"/>
  <c r="H63" i="146"/>
  <c r="I11" i="146"/>
  <c r="J11" i="146"/>
  <c r="G74" i="146"/>
  <c r="F76" i="149"/>
  <c r="F15" i="149"/>
  <c r="H54" i="149"/>
  <c r="H15" i="149"/>
  <c r="G15" i="149"/>
  <c r="I54" i="149"/>
  <c r="E76" i="149"/>
  <c r="F94" i="150"/>
  <c r="J14" i="150"/>
  <c r="C82" i="149"/>
  <c r="F82" i="149"/>
  <c r="D82" i="149"/>
  <c r="C76" i="149"/>
  <c r="G61" i="147"/>
  <c r="I9" i="147"/>
  <c r="J9" i="147"/>
  <c r="H55" i="147"/>
  <c r="H62" i="146"/>
  <c r="G73" i="146"/>
  <c r="J10" i="146"/>
  <c r="I10" i="146"/>
  <c r="F75" i="146"/>
  <c r="J12" i="146"/>
  <c r="D100" i="151"/>
  <c r="J10" i="151"/>
  <c r="F98" i="151"/>
  <c r="G89" i="151"/>
  <c r="D16" i="151"/>
  <c r="H37" i="151"/>
  <c r="E16" i="151"/>
  <c r="C16" i="151"/>
  <c r="I37" i="151"/>
  <c r="C89" i="151"/>
  <c r="G17" i="150"/>
  <c r="F17" i="150"/>
  <c r="I60" i="150"/>
  <c r="H60" i="150"/>
  <c r="H17" i="150"/>
  <c r="F84" i="150"/>
  <c r="H68" i="143"/>
  <c r="G76" i="143"/>
  <c r="I11" i="143"/>
  <c r="J11" i="143"/>
  <c r="D69" i="143"/>
  <c r="Y10" i="143"/>
  <c r="Y12" i="143" s="1"/>
  <c r="C86" i="149"/>
  <c r="D86" i="149"/>
  <c r="F86" i="149"/>
  <c r="C84" i="149"/>
  <c r="D84" i="149"/>
  <c r="F84" i="149"/>
  <c r="G76" i="149"/>
  <c r="E15" i="149"/>
  <c r="H32" i="149"/>
  <c r="D15" i="149"/>
  <c r="C15" i="149"/>
  <c r="I32" i="149"/>
  <c r="R10" i="141"/>
  <c r="H11" i="135"/>
  <c r="X10" i="135"/>
  <c r="Z11" i="148"/>
  <c r="Z12" i="148" s="1"/>
  <c r="E57" i="148"/>
  <c r="I9" i="151"/>
  <c r="J9" i="151"/>
  <c r="G97" i="151"/>
  <c r="H82" i="151"/>
  <c r="J13" i="149"/>
  <c r="I13" i="149"/>
  <c r="G86" i="149"/>
  <c r="F83" i="149"/>
  <c r="J10" i="149"/>
  <c r="G82" i="149"/>
  <c r="I9" i="149"/>
  <c r="J9" i="149"/>
  <c r="H70" i="149"/>
  <c r="J12" i="149"/>
  <c r="F85" i="149"/>
  <c r="D76" i="149"/>
  <c r="I61" i="141"/>
  <c r="C11" i="141"/>
  <c r="R11" i="141" s="1"/>
  <c r="C20" i="141"/>
  <c r="C30" i="137" s="1"/>
  <c r="E20" i="141"/>
  <c r="E30" i="137" s="1"/>
  <c r="H61" i="141"/>
  <c r="D20" i="141"/>
  <c r="D30" i="137" s="1"/>
  <c r="D19" i="135"/>
  <c r="C19" i="135"/>
  <c r="C10" i="135"/>
  <c r="E19" i="135"/>
  <c r="I32" i="135"/>
  <c r="H32" i="135"/>
  <c r="AA11" i="143"/>
  <c r="AA12" i="143" s="1"/>
  <c r="F69" i="143"/>
  <c r="G12" i="143"/>
  <c r="H12" i="143"/>
  <c r="E86" i="149"/>
  <c r="F62" i="148"/>
  <c r="J10" i="148"/>
  <c r="AA10" i="148"/>
  <c r="AA12" i="148" s="1"/>
  <c r="F57" i="148"/>
  <c r="AB10" i="148"/>
  <c r="AB12" i="148" s="1"/>
  <c r="I27" i="148"/>
  <c r="G57" i="148"/>
  <c r="D11" i="148"/>
  <c r="C11" i="148"/>
  <c r="E11" i="148"/>
  <c r="H27" i="148"/>
  <c r="H55" i="148"/>
  <c r="I9" i="148"/>
  <c r="I55" i="148"/>
  <c r="J9" i="148"/>
  <c r="X10" i="148"/>
  <c r="X12" i="148" s="1"/>
  <c r="C57" i="148"/>
  <c r="F62" i="147"/>
  <c r="J10" i="147"/>
  <c r="G57" i="147"/>
  <c r="C11" i="147"/>
  <c r="D11" i="147"/>
  <c r="H27" i="147"/>
  <c r="I27" i="147"/>
  <c r="E11" i="147"/>
  <c r="G14" i="146"/>
  <c r="H14" i="146"/>
  <c r="I48" i="146"/>
  <c r="F14" i="146"/>
  <c r="H48" i="146"/>
  <c r="C74" i="146"/>
  <c r="E74" i="146"/>
  <c r="D73" i="146"/>
  <c r="E104" i="151"/>
  <c r="C104" i="151"/>
  <c r="F104" i="151"/>
  <c r="H63" i="151"/>
  <c r="H16" i="151"/>
  <c r="I63" i="151"/>
  <c r="F16" i="151"/>
  <c r="G16" i="151"/>
  <c r="F97" i="151"/>
  <c r="G105" i="151"/>
  <c r="H91" i="151"/>
  <c r="I18" i="151"/>
  <c r="J18" i="151"/>
  <c r="G101" i="151"/>
  <c r="I13" i="151"/>
  <c r="J13" i="151"/>
  <c r="G93" i="150"/>
  <c r="J13" i="150"/>
  <c r="I13" i="150"/>
  <c r="C93" i="150"/>
  <c r="F93" i="150"/>
  <c r="D93" i="150"/>
  <c r="E93" i="150"/>
  <c r="F90" i="150"/>
  <c r="J10" i="150"/>
  <c r="I9" i="150"/>
  <c r="J9" i="150"/>
  <c r="G89" i="150"/>
  <c r="H76" i="150"/>
  <c r="D76" i="143"/>
  <c r="P5" i="136"/>
  <c r="R5" i="136" s="1"/>
  <c r="L11" i="136"/>
  <c r="N11" i="136" s="1"/>
  <c r="F10" i="141" l="1"/>
  <c r="N10" i="141"/>
  <c r="P10" i="141"/>
  <c r="H10" i="141"/>
  <c r="T10" i="141"/>
  <c r="L10" i="141"/>
  <c r="O11" i="136"/>
  <c r="J10" i="141"/>
  <c r="H89" i="151"/>
  <c r="I16" i="151"/>
  <c r="J16" i="151"/>
  <c r="J12" i="143"/>
  <c r="H69" i="143"/>
  <c r="I12" i="143"/>
  <c r="I11" i="147"/>
  <c r="J11" i="147"/>
  <c r="H57" i="147"/>
  <c r="F67" i="148"/>
  <c r="F72" i="148" s="1"/>
  <c r="G62" i="148"/>
  <c r="G67" i="148" s="1"/>
  <c r="G72" i="148" s="1"/>
  <c r="F11" i="141"/>
  <c r="H11" i="141"/>
  <c r="T11" i="141"/>
  <c r="P11" i="141"/>
  <c r="N11" i="141"/>
  <c r="L11" i="141"/>
  <c r="F61" i="148"/>
  <c r="E66" i="148"/>
  <c r="E71" i="148" s="1"/>
  <c r="J17" i="150"/>
  <c r="I17" i="150"/>
  <c r="H84" i="150"/>
  <c r="H57" i="148"/>
  <c r="J11" i="148"/>
  <c r="I11" i="148"/>
  <c r="I57" i="148"/>
  <c r="O10" i="136"/>
  <c r="O5" i="136"/>
  <c r="O7" i="136"/>
  <c r="O8" i="136"/>
  <c r="O9" i="136"/>
  <c r="H76" i="149"/>
  <c r="J15" i="149"/>
  <c r="I15" i="149"/>
  <c r="O6" i="136"/>
  <c r="J10" i="135"/>
  <c r="H10" i="135"/>
  <c r="F10" i="135"/>
  <c r="H66" i="146"/>
  <c r="J14" i="146"/>
  <c r="I14" i="146"/>
  <c r="J11" i="135"/>
  <c r="F11" i="135"/>
  <c r="J11" i="141"/>
  <c r="F66" i="148" l="1"/>
  <c r="F71" i="148" s="1"/>
  <c r="G61" i="148"/>
  <c r="G66" i="148" s="1"/>
  <c r="G71" i="148" s="1"/>
</calcChain>
</file>

<file path=xl/sharedStrings.xml><?xml version="1.0" encoding="utf-8"?>
<sst xmlns="http://schemas.openxmlformats.org/spreadsheetml/2006/main" count="1079" uniqueCount="204">
  <si>
    <t>TOTALE ECONOMIA</t>
  </si>
  <si>
    <t>INDICE valori</t>
  </si>
  <si>
    <t>INDICE formula</t>
  </si>
  <si>
    <t>Comp. %</t>
  </si>
  <si>
    <t>UNITA' LOCALI COMUNI</t>
  </si>
  <si>
    <t>TOTALE ECONOMIA COMUNI</t>
  </si>
  <si>
    <t>UL COMUNE/TOT EC COMUNE</t>
  </si>
  <si>
    <t>di cui</t>
  </si>
  <si>
    <t>Regione</t>
  </si>
  <si>
    <t>REGIONE</t>
  </si>
  <si>
    <t>DELEGAZIONI</t>
  </si>
  <si>
    <t>Consistenza</t>
  </si>
  <si>
    <t>UNITA' LOCALI PIEMONTE NORD</t>
  </si>
  <si>
    <t>TOTALE ECONOMIA PIEMONTE NORD</t>
  </si>
  <si>
    <t>Indice di specializzazione</t>
  </si>
  <si>
    <t>Area</t>
  </si>
  <si>
    <t>DA 1 A 1,1</t>
  </si>
  <si>
    <t>&gt; 1,1</t>
  </si>
  <si>
    <t>&lt;0,8</t>
  </si>
  <si>
    <t>DA 0,9 A 1</t>
  </si>
  <si>
    <t>DA 0,8 A 0,9</t>
  </si>
  <si>
    <t>Fonte: elaborazioni EconLab Research Network su dati Infocamere</t>
  </si>
  <si>
    <t xml:space="preserve">   </t>
  </si>
  <si>
    <t xml:space="preserve">           </t>
  </si>
  <si>
    <t>LEGENDA</t>
  </si>
  <si>
    <t>VALORE DELL'INDICE</t>
  </si>
  <si>
    <t>UL PIEMONTE NORD/TOT EC PIEMONTE NORD</t>
  </si>
  <si>
    <t>SERVIZI</t>
  </si>
  <si>
    <t>Servizi alle imprese</t>
  </si>
  <si>
    <t>Servizi alla persona</t>
  </si>
  <si>
    <t>Altre attività di servizi</t>
  </si>
  <si>
    <t>Totale servizi</t>
  </si>
  <si>
    <t>TOTALE SERVIZI</t>
  </si>
  <si>
    <t>Altre attività
di servizi</t>
  </si>
  <si>
    <t>Servizi
alle imprese</t>
  </si>
  <si>
    <t>Servizi
alla persona</t>
  </si>
  <si>
    <t>A MANO</t>
  </si>
  <si>
    <t>Provincia di Varese</t>
  </si>
  <si>
    <t>PROVINCIA DI VARESE</t>
  </si>
  <si>
    <t>Lago Maggiore</t>
  </si>
  <si>
    <t>Area varesina</t>
  </si>
  <si>
    <t>Area montana e valli</t>
  </si>
  <si>
    <t>Gallarate - Malpensa</t>
  </si>
  <si>
    <t>Area saronnese</t>
  </si>
  <si>
    <t>VARESE</t>
  </si>
  <si>
    <t>Media provinciale</t>
  </si>
  <si>
    <t>TOTALE PROVINCIA DI VARESE</t>
  </si>
  <si>
    <t>Unità locali dei servizi della provincia di Varese</t>
  </si>
  <si>
    <t>Analisi per tipologia di clientela:</t>
  </si>
  <si>
    <t>Analisi per categoria di servizio:</t>
  </si>
  <si>
    <r>
      <rPr>
        <b/>
        <sz val="11"/>
        <color theme="1"/>
        <rFont val="Cambria"/>
        <family val="1"/>
        <scheme val="minor"/>
      </rPr>
      <t>• Logistica</t>
    </r>
    <r>
      <rPr>
        <sz val="11"/>
        <color theme="1"/>
        <rFont val="Cambria"/>
        <family val="2"/>
        <scheme val="minor"/>
      </rPr>
      <t xml:space="preserve"> [codici 49, 50, 51, 52, 53]</t>
    </r>
  </si>
  <si>
    <r>
      <rPr>
        <b/>
        <sz val="11"/>
        <color theme="1"/>
        <rFont val="Cambria"/>
        <family val="1"/>
        <scheme val="minor"/>
      </rPr>
      <t xml:space="preserve">• Credito e finanza </t>
    </r>
    <r>
      <rPr>
        <sz val="11"/>
        <color theme="1"/>
        <rFont val="Cambria"/>
        <family val="2"/>
        <scheme val="minor"/>
      </rPr>
      <t>[codici 64, 65, 66]</t>
    </r>
  </si>
  <si>
    <r>
      <rPr>
        <b/>
        <sz val="11"/>
        <color theme="1"/>
        <rFont val="Cambria"/>
        <family val="1"/>
        <scheme val="minor"/>
      </rPr>
      <t>• Istruzione</t>
    </r>
    <r>
      <rPr>
        <sz val="11"/>
        <color theme="1"/>
        <rFont val="Cambria"/>
        <family val="2"/>
        <scheme val="minor"/>
      </rPr>
      <t xml:space="preserve"> [codice 85]</t>
    </r>
  </si>
  <si>
    <r>
      <rPr>
        <b/>
        <sz val="11"/>
        <color theme="1"/>
        <rFont val="Cambria"/>
        <family val="1"/>
        <scheme val="minor"/>
      </rPr>
      <t>• Sanità e servizi sociali</t>
    </r>
    <r>
      <rPr>
        <sz val="11"/>
        <color theme="1"/>
        <rFont val="Cambria"/>
        <family val="2"/>
        <scheme val="minor"/>
      </rPr>
      <t xml:space="preserve"> [codici 75, 86, 87, 88]</t>
    </r>
  </si>
  <si>
    <r>
      <rPr>
        <b/>
        <sz val="11"/>
        <color theme="1"/>
        <rFont val="Cambria"/>
        <family val="1"/>
        <scheme val="minor"/>
      </rPr>
      <t>• Arte e cultura</t>
    </r>
    <r>
      <rPr>
        <sz val="11"/>
        <color theme="1"/>
        <rFont val="Cambria"/>
        <family val="2"/>
        <scheme val="minor"/>
      </rPr>
      <t xml:space="preserve"> [codici 90, 91]</t>
    </r>
  </si>
  <si>
    <r>
      <rPr>
        <b/>
        <sz val="11"/>
        <color theme="1"/>
        <rFont val="Cambria"/>
        <family val="1"/>
        <scheme val="minor"/>
      </rPr>
      <t>• Servizi alla persona</t>
    </r>
    <r>
      <rPr>
        <sz val="11"/>
        <color theme="1"/>
        <rFont val="Cambria"/>
        <family val="2"/>
        <scheme val="minor"/>
      </rPr>
      <t xml:space="preserve"> [codici 49.1, 49.3, 50.1, 50.3, 51.1, 77.2, 84, 85, 86, 87, 88, 90, 91, 92, 93, 94.9, 95, 96, 97, 98]</t>
    </r>
  </si>
  <si>
    <t>Servizi
misti</t>
  </si>
  <si>
    <t>Totale
unità locali</t>
  </si>
  <si>
    <t>Servizi misti</t>
  </si>
  <si>
    <t>Logistica</t>
  </si>
  <si>
    <t>Credito e
finanza</t>
  </si>
  <si>
    <t>Terziario
avanzato</t>
  </si>
  <si>
    <t>Istruzione</t>
  </si>
  <si>
    <t>Sanità e 
servizi sociali</t>
  </si>
  <si>
    <t>Sport e
benessere</t>
  </si>
  <si>
    <t>Arte e
cultura</t>
  </si>
  <si>
    <t>Credito e finanza</t>
  </si>
  <si>
    <t>Terziario avanzato</t>
  </si>
  <si>
    <t>Sanità e servizi sociali</t>
  </si>
  <si>
    <t>Sport e benessere</t>
  </si>
  <si>
    <t>Arte e cultura</t>
  </si>
  <si>
    <t>Busto Arsizio - Seprio</t>
  </si>
  <si>
    <t>SETTORE DEI SERVIZI [codici da 49 a 81 (-55, 56, 79), 82 (-82.3), da 84 a 99]</t>
  </si>
  <si>
    <t>L’indice di specializzazione fornisce il grado di specializzazione di ciascuna delegazione in rapporto a quello complessivo della provincia. In particolare, quando l’indice è uguale a 1, l’unità territoriale analizzata registra una quota di unità locali attive simile a quella provinciale; quando risulta superiore a 1, indica una quota di unità locali superiore a quella provinciale e quindi un maggior grado di specializzazione; quando il valore dell’indice è compreso tra 0 e 1, nella delegazione considerata il settore risulta sottorappresentato e con un minor grado di specializzazione rispetto a quello della provincia.</t>
  </si>
  <si>
    <t>Var. ass.
20-21</t>
  </si>
  <si>
    <t>Var. %
20-21</t>
  </si>
  <si>
    <t>Var. ass. 17-21</t>
  </si>
  <si>
    <t>Var. %
17-21</t>
  </si>
  <si>
    <t>Flussi occupazionali della provincia di Varese</t>
  </si>
  <si>
    <t>Disaggregazione per:</t>
  </si>
  <si>
    <t>• Tipologia contrattuale</t>
  </si>
  <si>
    <t>• Classe d'età</t>
  </si>
  <si>
    <t>• Genere</t>
  </si>
  <si>
    <t>• Nazionalità</t>
  </si>
  <si>
    <t>• Delegazioni</t>
  </si>
  <si>
    <t>Fonte: elaborazioni EconLab Research Network su dati Provincia di Varese</t>
  </si>
  <si>
    <t>Avviamenti</t>
  </si>
  <si>
    <t>Cessazioni</t>
  </si>
  <si>
    <t>Saldo</t>
  </si>
  <si>
    <t>Dimanica flussi totale terziario</t>
  </si>
  <si>
    <t>Anno
2021</t>
  </si>
  <si>
    <t>Differenza
20-21</t>
  </si>
  <si>
    <t>Totale lavoratori</t>
  </si>
  <si>
    <t>AVVIAMENTI</t>
  </si>
  <si>
    <t>CESSAZIONI</t>
  </si>
  <si>
    <t xml:space="preserve">SALDO </t>
  </si>
  <si>
    <t>T. indeterminato</t>
  </si>
  <si>
    <t>T. determinato</t>
  </si>
  <si>
    <t>Apprendistato</t>
  </si>
  <si>
    <t>Intermittente</t>
  </si>
  <si>
    <t>Parasubordinato</t>
  </si>
  <si>
    <t>Domestico</t>
  </si>
  <si>
    <t>Altro</t>
  </si>
  <si>
    <t>&lt;30 anni</t>
  </si>
  <si>
    <t>30-49 anni</t>
  </si>
  <si>
    <t>50-69 anni</t>
  </si>
  <si>
    <t>≥70 anni</t>
  </si>
  <si>
    <t>N.c.</t>
  </si>
  <si>
    <t>Maschi</t>
  </si>
  <si>
    <t>Femmine</t>
  </si>
  <si>
    <t>Italiani</t>
  </si>
  <si>
    <t>Stranieri</t>
  </si>
  <si>
    <t>• Tipologia di clientela</t>
  </si>
  <si>
    <t>• Categoria di servizio</t>
  </si>
  <si>
    <t>FLUSSI OCCUPAZIONALI DEI SERVIZI PER NAZIONALITÀ - DINAMICA ANNO 2017 - 2021</t>
  </si>
  <si>
    <r>
      <t>FLUSSI OCCUPAZIONALI DEI SERVIZI PER NAZIONALIT</t>
    </r>
    <r>
      <rPr>
        <b/>
        <sz val="14"/>
        <color theme="0"/>
        <rFont val="Times New Roman"/>
        <family val="1"/>
      </rPr>
      <t>À</t>
    </r>
    <r>
      <rPr>
        <b/>
        <sz val="14"/>
        <color theme="0"/>
        <rFont val="Cambria"/>
        <family val="1"/>
        <scheme val="major"/>
      </rPr>
      <t xml:space="preserve"> - CONSISTENZA AL 2021</t>
    </r>
  </si>
  <si>
    <t>Varese. Flussi occupazionali dei servizi per nazionalità, variazione anno 2020 - 2021</t>
  </si>
  <si>
    <t>Varese. Avviamenti dei servizi per nazionalità, variazione anno 2017 - 2021</t>
  </si>
  <si>
    <t>Varese. Cessazionni dei servizi per nazionalità, variazione anno 2017 - 2021</t>
  </si>
  <si>
    <t>Varese. Saldi dei servizi per nazionalità, variazione anno 2017 - 2021</t>
  </si>
  <si>
    <t>Somministrato det.</t>
  </si>
  <si>
    <t>Somministrato ind.</t>
  </si>
  <si>
    <r>
      <t xml:space="preserve">Totale servizi </t>
    </r>
    <r>
      <rPr>
        <sz val="10"/>
        <color theme="1"/>
        <rFont val="Cambria"/>
        <family val="1"/>
        <scheme val="minor"/>
      </rPr>
      <t>di cui</t>
    </r>
  </si>
  <si>
    <r>
      <t xml:space="preserve">Totale servizi </t>
    </r>
    <r>
      <rPr>
        <sz val="10"/>
        <rFont val="Cambria"/>
        <family val="1"/>
        <scheme val="minor"/>
      </rPr>
      <t>di cui</t>
    </r>
  </si>
  <si>
    <t>Fonte: elaborazioni EconLab Research Network su dati Infocamere | * Il totale ha 1 unità locale in più rispetto alla somma delle singole delegazioni, a causa della presenza di un "comune non classificato"</t>
  </si>
  <si>
    <t>Fonte: elaborazioni EconLab Research Network su dati Sintesi | Dati al netto delle trasformazioni</t>
  </si>
  <si>
    <t>Fonte: elaborazioni EconLab Research Network su dati Sintesi</t>
  </si>
  <si>
    <t>Avviamenti (scala sx)</t>
  </si>
  <si>
    <t>Cessazioni (scala sx)</t>
  </si>
  <si>
    <t>Saldo (scala dx)</t>
  </si>
  <si>
    <t>Var. ass.
22/21</t>
  </si>
  <si>
    <t>Var. %
22/21</t>
  </si>
  <si>
    <t>Var. ass. 22/18</t>
  </si>
  <si>
    <t>Var. %
22/18</t>
  </si>
  <si>
    <t>Differenza
22-21</t>
  </si>
  <si>
    <t>Diff.
 22/18</t>
  </si>
  <si>
    <r>
      <rPr>
        <b/>
        <sz val="11"/>
        <color theme="1"/>
        <rFont val="Cambria"/>
        <family val="1"/>
        <scheme val="minor"/>
      </rPr>
      <t>• Servizi alle imprese</t>
    </r>
    <r>
      <rPr>
        <sz val="11"/>
        <color theme="1"/>
        <rFont val="Cambria"/>
        <family val="2"/>
        <scheme val="minor"/>
      </rPr>
      <t xml:space="preserve"> [codici 49.2, 49.41, 49.5, 50.2, 50.4, 51.2, 52, 58, 59, 62, 63, 64.11, 64.2, 70, 71.2, 72, 73, 74.1, 74.9, 77.12, 77.31, 77.32, 77.33, 77.34, 77.4, 78, 82 (-82.3), 94.1, 94.2, 99 </t>
    </r>
  </si>
  <si>
    <r>
      <rPr>
        <b/>
        <sz val="11"/>
        <color theme="1"/>
        <rFont val="Cambria"/>
        <family val="1"/>
        <scheme val="minor"/>
      </rPr>
      <t xml:space="preserve">• Servizi misti </t>
    </r>
    <r>
      <rPr>
        <sz val="11"/>
        <color theme="1"/>
        <rFont val="Cambria"/>
        <family val="2"/>
        <scheme val="minor"/>
      </rPr>
      <t>[codici 49.0, 49.40, 49.42, 50.0, 51.0, 53, 60, 61, 64.0, 64.1 (-64.11), 64.19, 64.3, 64.9, 65, 66, 68, 69, 71.0,  71.1, 74.0, 74.2, 74.3, 75, 77.0, 77.1 (-77.12), 77.11, 77.30, 77.35, 77.39, 80, 81, 94.0]</t>
    </r>
  </si>
  <si>
    <r>
      <rPr>
        <b/>
        <sz val="11"/>
        <color theme="1"/>
        <rFont val="Cambria"/>
        <family val="1"/>
        <scheme val="minor"/>
      </rPr>
      <t>• Terziario avanzato</t>
    </r>
    <r>
      <rPr>
        <sz val="11"/>
        <color theme="1"/>
        <rFont val="Cambria"/>
        <family val="2"/>
        <scheme val="minor"/>
      </rPr>
      <t xml:space="preserve"> [codici 58, 59, 60, 61, 62, 63, 69, 70, 71, 72, 73, 78]</t>
    </r>
  </si>
  <si>
    <r>
      <rPr>
        <b/>
        <sz val="11"/>
        <color theme="1"/>
        <rFont val="Cambria"/>
        <family val="1"/>
        <scheme val="minor"/>
      </rPr>
      <t>• Sport e benessere</t>
    </r>
    <r>
      <rPr>
        <sz val="11"/>
        <color theme="1"/>
        <rFont val="Cambria"/>
        <family val="1"/>
        <scheme val="minor"/>
      </rPr>
      <t xml:space="preserve"> [cod. 93]</t>
    </r>
  </si>
  <si>
    <r>
      <rPr>
        <b/>
        <sz val="11"/>
        <color theme="1"/>
        <rFont val="Cambria"/>
        <family val="1"/>
        <scheme val="minor"/>
      </rPr>
      <t>• Altre attività di servizi</t>
    </r>
    <r>
      <rPr>
        <sz val="11"/>
        <color theme="1"/>
        <rFont val="Cambria"/>
        <family val="2"/>
        <scheme val="minor"/>
      </rPr>
      <t xml:space="preserve"> [codici 68, 77, 80, 81, 82, 84, 92, 94, 95, 96, 97, 98, 99]</t>
    </r>
  </si>
  <si>
    <t>-</t>
  </si>
  <si>
    <t>UNITÀ LOCALI DEI SERVIZI PER TIPOLOGIA DI CLIENTELA - CONSISTENZA AL  31/12/2022</t>
  </si>
  <si>
    <t>UNITÀ LOCALI DEI SERVIZI PER CATEGORIA DI SERVIZIO - CONSISTENZA AL  31/12/2022</t>
  </si>
  <si>
    <t>INDICE DI SPECIALIZZAZIONE PROVINCIALE DEI SERVIZI AL  31/12/2022</t>
  </si>
  <si>
    <t>FLUSSI OCCUPAZIONALI DEI SERVIZI PER TIPOLOGIA DI CLIENTELA - CONSISTENZA AL  31/12/2022</t>
  </si>
  <si>
    <t>FLUSSI OCCUPAZIONALI DEI SERVIZI PER CATEGORIA DI SERVIZIO - CONSISTENZA AL  31/12/2022</t>
  </si>
  <si>
    <t>FLUSSI OCCUPAZIONALI DEI SERVIZI PER TIPOLOGIA CONTRATTUALE - CONSISTENZA AL  31/12/2022</t>
  </si>
  <si>
    <r>
      <t>FLUSSI OCCUPAZIONALI DEI SERVIZI PER CLASSE D'ET</t>
    </r>
    <r>
      <rPr>
        <b/>
        <sz val="14"/>
        <color theme="0"/>
        <rFont val="Times New Roman"/>
        <family val="1"/>
      </rPr>
      <t>À</t>
    </r>
    <r>
      <rPr>
        <b/>
        <sz val="14"/>
        <color theme="0"/>
        <rFont val="Cambria"/>
        <family val="1"/>
        <scheme val="major"/>
      </rPr>
      <t xml:space="preserve"> - CONSISTENZA AL  31/12/2022</t>
    </r>
  </si>
  <si>
    <t>FLUSSI OCCUPAZIONALI DEI SERVIZI PER GENERE - CONSISTENZA AL  31/12/2022</t>
  </si>
  <si>
    <t>Regione e Varese. Unità locali dei servizi per tipologia di clientela, composizione al 31 dicembre 2022</t>
  </si>
  <si>
    <t>Regione e Varese. Unità locali dei servizi per categoria di servizio, composizione al 31 dicembre 2022</t>
  </si>
  <si>
    <t>Regione e Varese. Unità locali dei servizi per tipologia di clientela, variazione anno 2022 su anno 2021</t>
  </si>
  <si>
    <t>Regione e Varese. Unità locali dei servizi per categoria di servizio, variazione anno 2022 su anno 2021</t>
  </si>
  <si>
    <t>Varese. Flussi occupazionali dei servizi per tipologia di clientela, variazione anno 2022 su anno 2021</t>
  </si>
  <si>
    <t>Varese. Flussi occupazionali dei servizi per categoria di servizio, variazione anno 2022 su anno 2021</t>
  </si>
  <si>
    <t>Varese. Flussi occupazionali dei servizi per tipologia contrattuale, variazione anno 2022 su anno 2021</t>
  </si>
  <si>
    <t>Varese. Flussi occupazionali dei servizi per classe d'età, variazione anno 2022 su anno 2021</t>
  </si>
  <si>
    <t>Varese. Flussi occupazionali dei servizi per genere, variazione anno 2022 su anno 2021</t>
  </si>
  <si>
    <t>UNITÀ LOCALI UNITÀ LOCALI DEI SERVIZI PER TIPOLOGIA DI CLIENTELA - DINAMICA ANNO 2018 - ANNO 2022</t>
  </si>
  <si>
    <t>UNITÀ LOCALI UNITÀ LOCALI DEI SERVIZI PER CATEGORIA DI SERVIZIO - DINAMICA ANNO 2018 - ANNO 2022</t>
  </si>
  <si>
    <t>FLUSSI OCCUPAZIONALI DEI SERVIZI PER TIPOLOGIA DI CLIENTELA - DINAMICA ANNO 2018 - ANNO 2022</t>
  </si>
  <si>
    <t>FLUSSI OCCUPAZIONALI DEI SERVIZI PER CATEGORIA DI SERVIZIO - DINAMICA ANNO 2018 - ANNO 2022</t>
  </si>
  <si>
    <t>FLUSSI OCCUPAZIONALI DEI SERVIZI PER TIPOLOGIA CONTRATTUALE - DINAMICA ANNO 2018 - ANNO 2022</t>
  </si>
  <si>
    <t>FLUSSI OCCUPAZIONALI DEI SERVIZI PER CLASSE D'ETÀ - DINAMICA ANNO 2018 - ANNO 2022</t>
  </si>
  <si>
    <t>FLUSSI OCCUPAZIONALI DEI SERVIZI PER GENERE - DINAMICA ANNO 2018 - ANNO 2022</t>
  </si>
  <si>
    <t>Regione. Unità locali dei servizi per tipologia di clientela, variazione anno 2022 su anno 2018</t>
  </si>
  <si>
    <t>Varese. Unità locali dei servizi per tipologia di clientela, variazione anno 2022 su anno 2018</t>
  </si>
  <si>
    <t>Regione. Unità locali dei servizi per categoria di servizio, variazione anno 2022 su anno 2018</t>
  </si>
  <si>
    <t>Varese. Unità locali dei servizi per categoria di servizio, variazione anno 2022 su anno 2018</t>
  </si>
  <si>
    <t>Varese. Avviamenti dei servizi per tipologia di clientela, variazione anno 2022 su anno 2018</t>
  </si>
  <si>
    <t>Varese. Cessazionni dei servizi per tipologia di clientela, variazione anno 2022 su anno 2018</t>
  </si>
  <si>
    <t>Varese. Saldi dei servizi per tipologia di clientela, differenza anno 2022 su anno 2018</t>
  </si>
  <si>
    <t>Varese. Avviamenti dei servizi per categoria di servizio, variazione anno 2022 su anno 2018</t>
  </si>
  <si>
    <t>Varese. Cessazionni dei servizi per categoria di servizio, variazione anno 2022 su anno 2018</t>
  </si>
  <si>
    <t>Varese. Saldi dei servizi per categoria di servizio, differenza anno 2022 su anno 2018</t>
  </si>
  <si>
    <t>Varese. Avviamenti dei servizi per tipologia contrattuale, variazione anno 2022 su anno 2018</t>
  </si>
  <si>
    <t>Varese. Cessazionni dei servizi per tipologia contrattuale, variazione anno 2022 su anno 2018</t>
  </si>
  <si>
    <t>Varese. Saldi dei servizi per tipologia contrattuale, differenza anno 2022 su anno 2018</t>
  </si>
  <si>
    <t>Varese. Avviamenti dei servizi per classe d'età, variazione anno 2022 su anno 2018</t>
  </si>
  <si>
    <t>Varese. Cessazionni dei servizi per classe d'età, variazione anno 2022 su anno 2018</t>
  </si>
  <si>
    <t>Varese. Saldi dei servizi per classe d'età, differenza anno 2022 su anno 2018</t>
  </si>
  <si>
    <t>Varese. Avviamenti dei servizi per genere, variazione anno 2022 su anno 2018</t>
  </si>
  <si>
    <t>Varese. Cessazionni dei servizi per genere, variazione anno 2022 su anno 2018</t>
  </si>
  <si>
    <t>Varese. Saldi dei servizi per genere, differenza anno 2022 su anno 2018</t>
  </si>
  <si>
    <t>Anno
2022</t>
  </si>
  <si>
    <t>Anno
2018</t>
  </si>
  <si>
    <t>Anno
2019</t>
  </si>
  <si>
    <t>Anno
2020</t>
  </si>
  <si>
    <t>4_2022</t>
  </si>
  <si>
    <r>
      <t xml:space="preserve">2018
</t>
    </r>
    <r>
      <rPr>
        <sz val="8"/>
        <color theme="0"/>
        <rFont val="Cambria"/>
        <family val="1"/>
        <scheme val="minor"/>
      </rPr>
      <t>(31.12)</t>
    </r>
  </si>
  <si>
    <r>
      <t xml:space="preserve">2019
</t>
    </r>
    <r>
      <rPr>
        <sz val="8"/>
        <color theme="0"/>
        <rFont val="Cambria"/>
        <family val="1"/>
        <scheme val="minor"/>
      </rPr>
      <t>(31.12)</t>
    </r>
  </si>
  <si>
    <r>
      <t xml:space="preserve">2020
</t>
    </r>
    <r>
      <rPr>
        <sz val="8"/>
        <color theme="0"/>
        <rFont val="Cambria"/>
        <family val="1"/>
        <scheme val="minor"/>
      </rPr>
      <t>(31.12)</t>
    </r>
  </si>
  <si>
    <r>
      <t xml:space="preserve">2021
</t>
    </r>
    <r>
      <rPr>
        <sz val="8"/>
        <color theme="0"/>
        <rFont val="Cambria"/>
        <family val="1"/>
        <scheme val="minor"/>
      </rPr>
      <t>(31.12)</t>
    </r>
  </si>
  <si>
    <r>
      <t xml:space="preserve">2022
</t>
    </r>
    <r>
      <rPr>
        <sz val="8"/>
        <color theme="0"/>
        <rFont val="Cambria"/>
        <family val="1"/>
        <scheme val="minor"/>
      </rPr>
      <t>(31.12)</t>
    </r>
  </si>
  <si>
    <t>UNITÀ LOCALI DEI SERVIZI PER AREA TERRITORIALE - CONSISTENZA AL  31/12/2022</t>
  </si>
  <si>
    <t>FLUSSI OCCUPAZIONALI DEI SERVIZI PER AREA TERRITORIALE - CONSISTENZA AL  31/12/2022</t>
  </si>
  <si>
    <t>FLUSSI OCCUPAZIONALI DEI SERVIZI PER AREA TERRITORIALE - DINAMICA ANNO 2018 - ANNO 2022</t>
  </si>
  <si>
    <t>Varese. Flussi occupazionali dei servizi per area territoriale, variazione anno 2022 su anno 2021</t>
  </si>
  <si>
    <t>Varese. Avviamenti dei servizi per area territoriale, variazione anno 2022 su anno 2018</t>
  </si>
  <si>
    <t>Varese. Cessazionni dei servizi per area territoriale, variazione anno 2022 su anno 2018</t>
  </si>
  <si>
    <t>Varese. Saldi dei servizi per area territoriale, differenza anno 2022 su anno 2018</t>
  </si>
  <si>
    <t>Provincia di Varese. Unità locali dei servizi per area territoriale e tipologia di clientela, variazione anno 2022 su anno 2021</t>
  </si>
  <si>
    <t>Provincia di Varese. Unità locali dei servizi per area territoriale e categoria di servizio, variazione anno 2022 su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</si>
</sst>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2" x14ac:knownFonts="1">
    <font>
      <sz val="11"/>
      <color theme="1"/>
      <name val="Cambria"/>
      <family val="2"/>
      <scheme val="minor"/>
    </font>
    <font>
      <sz val="11"/>
      <color theme="1"/>
      <name val="Cambria"/>
      <family val="2"/>
      <scheme val="minor"/>
    </font>
    <font>
      <sz val="12"/>
      <color theme="1"/>
      <name val="Cambria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mbria"/>
      <family val="2"/>
      <scheme val="minor"/>
    </font>
    <font>
      <u/>
      <sz val="11"/>
      <color theme="11"/>
      <name val="Cambria"/>
      <family val="2"/>
      <scheme val="minor"/>
    </font>
    <font>
      <b/>
      <sz val="10"/>
      <name val="Cambria"/>
      <family val="2"/>
      <scheme val="minor"/>
    </font>
    <font>
      <sz val="10"/>
      <color theme="1"/>
      <name val="Cambria"/>
      <family val="1"/>
      <scheme val="minor"/>
    </font>
    <font>
      <b/>
      <sz val="10"/>
      <color theme="1"/>
      <name val="Cambria"/>
      <family val="1"/>
      <scheme val="major"/>
    </font>
    <font>
      <i/>
      <sz val="10"/>
      <color theme="1"/>
      <name val="Cambria"/>
      <family val="1"/>
      <scheme val="minor"/>
    </font>
    <font>
      <sz val="10"/>
      <name val="Cambria"/>
      <family val="1"/>
      <scheme val="minor"/>
    </font>
    <font>
      <sz val="10"/>
      <color theme="1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0"/>
      <name val="Cambria"/>
      <family val="1"/>
      <scheme val="minor"/>
    </font>
    <font>
      <b/>
      <sz val="10"/>
      <color theme="1"/>
      <name val="Cambria"/>
      <family val="1"/>
      <scheme val="minor"/>
    </font>
    <font>
      <sz val="11"/>
      <name val="Cambria"/>
      <family val="1"/>
      <scheme val="minor"/>
    </font>
    <font>
      <b/>
      <sz val="11"/>
      <color theme="1"/>
      <name val="Cambria"/>
      <family val="1"/>
      <scheme val="minor"/>
    </font>
    <font>
      <b/>
      <u/>
      <sz val="11"/>
      <color theme="1"/>
      <name val="Cambria"/>
      <family val="1"/>
      <scheme val="minor"/>
    </font>
    <font>
      <b/>
      <sz val="10"/>
      <name val="Cambria"/>
      <family val="1"/>
      <scheme val="major"/>
    </font>
    <font>
      <i/>
      <sz val="10"/>
      <name val="Cambria"/>
      <family val="1"/>
      <scheme val="minor"/>
    </font>
    <font>
      <sz val="10"/>
      <name val="Cambria"/>
      <family val="1"/>
      <scheme val="major"/>
    </font>
    <font>
      <sz val="10"/>
      <name val="Cambria"/>
      <family val="2"/>
      <scheme val="minor"/>
    </font>
    <font>
      <b/>
      <sz val="14"/>
      <color theme="0"/>
      <name val="Cambria"/>
      <family val="2"/>
      <scheme val="major"/>
    </font>
    <font>
      <sz val="11"/>
      <color theme="1"/>
      <name val="Cambria"/>
      <family val="1"/>
      <scheme val="minor"/>
    </font>
    <font>
      <sz val="10"/>
      <color theme="0"/>
      <name val="Cambria"/>
      <family val="1"/>
      <scheme val="minor"/>
    </font>
    <font>
      <b/>
      <sz val="18"/>
      <color theme="0"/>
      <name val="Cambria"/>
      <family val="1"/>
      <scheme val="minor"/>
    </font>
    <font>
      <b/>
      <sz val="11"/>
      <color theme="1"/>
      <name val="Cambria"/>
      <family val="2"/>
      <scheme val="minor"/>
    </font>
    <font>
      <b/>
      <sz val="18"/>
      <name val="Cambria"/>
      <family val="1"/>
      <scheme val="minor"/>
    </font>
    <font>
      <sz val="11"/>
      <color theme="4"/>
      <name val="Cambria"/>
      <family val="1"/>
      <scheme val="minor"/>
    </font>
    <font>
      <b/>
      <sz val="11"/>
      <name val="Cambria"/>
      <family val="1"/>
      <scheme val="minor"/>
    </font>
    <font>
      <b/>
      <sz val="14"/>
      <color theme="0"/>
      <name val="Times New Roman"/>
      <family val="1"/>
    </font>
    <font>
      <sz val="10"/>
      <color rgb="FFFF0000"/>
      <name val="Cambria"/>
      <family val="1"/>
      <scheme val="minor"/>
    </font>
    <font>
      <b/>
      <sz val="11"/>
      <color rgb="FFFF0000"/>
      <name val="Cambria"/>
      <family val="1"/>
      <scheme val="minor"/>
    </font>
    <font>
      <sz val="11"/>
      <color rgb="FFFF0000"/>
      <name val="Cambria"/>
      <family val="1"/>
      <scheme val="minor"/>
    </font>
    <font>
      <b/>
      <sz val="10"/>
      <color theme="0"/>
      <name val="Cambria"/>
      <family val="1"/>
      <scheme val="minor"/>
    </font>
    <font>
      <b/>
      <sz val="14"/>
      <color theme="1"/>
      <name val="Cambria"/>
      <family val="1"/>
      <scheme val="major"/>
    </font>
    <font>
      <sz val="8"/>
      <name val="Cambria"/>
      <family val="2"/>
      <scheme val="minor"/>
    </font>
    <font>
      <sz val="8"/>
      <color theme="0"/>
      <name val="Cambria"/>
      <family val="1"/>
      <scheme val="minor"/>
    </font>
    <font>
      <sz val="11"/>
      <color theme="0"/>
      <name val="Cambria"/>
      <family val="1"/>
      <scheme val="minor"/>
    </font>
    <font>
      <b/>
      <sz val="11"/>
      <color theme="0"/>
      <name val="Cambria"/>
      <family val="1"/>
      <scheme val="minor"/>
    </font>
    <font>
      <b/>
      <u/>
      <sz val="10"/>
      <color theme="0"/>
      <name val="Cambria"/>
      <family val="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A801E"/>
        <bgColor indexed="64"/>
      </patternFill>
    </fill>
    <fill>
      <patternFill patternType="solid">
        <fgColor rgb="FF35A226"/>
        <bgColor indexed="64"/>
      </patternFill>
    </fill>
    <fill>
      <patternFill patternType="solid">
        <fgColor rgb="FFF14949"/>
        <bgColor indexed="64"/>
      </patternFill>
    </fill>
    <fill>
      <patternFill patternType="solid">
        <fgColor rgb="FFC8000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7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2">
    <xf numFmtId="0" fontId="0" fillId="0" borderId="0" xfId="0"/>
    <xf numFmtId="0" fontId="8" fillId="2" borderId="0" xfId="0" applyFont="1" applyFill="1" applyAlignment="1">
      <alignment vertical="center"/>
    </xf>
    <xf numFmtId="0" fontId="8" fillId="2" borderId="4" xfId="0" applyFont="1" applyFill="1" applyBorder="1" applyAlignment="1">
      <alignment vertical="center"/>
    </xf>
    <xf numFmtId="3" fontId="11" fillId="2" borderId="0" xfId="0" applyNumberFormat="1" applyFont="1" applyFill="1" applyAlignment="1">
      <alignment vertical="center"/>
    </xf>
    <xf numFmtId="9" fontId="11" fillId="2" borderId="0" xfId="1" applyFont="1" applyFill="1" applyAlignment="1">
      <alignment vertical="center"/>
    </xf>
    <xf numFmtId="164" fontId="11" fillId="2" borderId="0" xfId="1" applyNumberFormat="1" applyFont="1" applyFill="1" applyAlignment="1">
      <alignment vertical="center"/>
    </xf>
    <xf numFmtId="9" fontId="11" fillId="2" borderId="5" xfId="1" applyFont="1" applyFill="1" applyBorder="1" applyAlignment="1">
      <alignment vertical="center"/>
    </xf>
    <xf numFmtId="164" fontId="11" fillId="2" borderId="5" xfId="1" applyNumberFormat="1" applyFont="1" applyFill="1" applyBorder="1" applyAlignment="1">
      <alignment vertical="center"/>
    </xf>
    <xf numFmtId="3" fontId="14" fillId="2" borderId="0" xfId="0" applyNumberFormat="1" applyFont="1" applyFill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0" fontId="8" fillId="2" borderId="0" xfId="0" applyFont="1" applyFill="1"/>
    <xf numFmtId="164" fontId="11" fillId="2" borderId="0" xfId="1" applyNumberFormat="1" applyFont="1" applyFill="1" applyBorder="1" applyAlignment="1">
      <alignment vertical="center"/>
    </xf>
    <xf numFmtId="3" fontId="11" fillId="2" borderId="0" xfId="0" applyNumberFormat="1" applyFont="1" applyFill="1" applyAlignment="1">
      <alignment horizontal="right" vertical="center"/>
    </xf>
    <xf numFmtId="164" fontId="11" fillId="2" borderId="0" xfId="1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top"/>
    </xf>
    <xf numFmtId="0" fontId="1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17" fillId="2" borderId="12" xfId="0" applyFont="1" applyFill="1" applyBorder="1" applyAlignment="1">
      <alignment horizontal="left" vertical="center" indent="1"/>
    </xf>
    <xf numFmtId="0" fontId="18" fillId="2" borderId="12" xfId="0" applyFont="1" applyFill="1" applyBorder="1" applyAlignment="1">
      <alignment horizontal="left" vertical="center" indent="1"/>
    </xf>
    <xf numFmtId="0" fontId="0" fillId="2" borderId="12" xfId="0" applyFill="1" applyBorder="1" applyAlignment="1">
      <alignment horizontal="left" vertical="center" indent="2"/>
    </xf>
    <xf numFmtId="0" fontId="12" fillId="2" borderId="5" xfId="0" applyFont="1" applyFill="1" applyBorder="1" applyAlignment="1">
      <alignment vertical="center"/>
    </xf>
    <xf numFmtId="0" fontId="12" fillId="2" borderId="0" xfId="0" applyFont="1" applyFill="1"/>
    <xf numFmtId="3" fontId="11" fillId="2" borderId="5" xfId="0" applyNumberFormat="1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8" applyFont="1" applyFill="1" applyAlignment="1">
      <alignment vertical="center"/>
    </xf>
    <xf numFmtId="0" fontId="11" fillId="2" borderId="0" xfId="0" applyFont="1" applyFill="1" applyAlignment="1">
      <alignment vertical="top"/>
    </xf>
    <xf numFmtId="0" fontId="19" fillId="2" borderId="0" xfId="8" applyFont="1" applyFill="1" applyAlignment="1">
      <alignment vertical="top"/>
    </xf>
    <xf numFmtId="0" fontId="11" fillId="2" borderId="5" xfId="0" applyFont="1" applyFill="1" applyBorder="1" applyAlignment="1">
      <alignment vertical="top"/>
    </xf>
    <xf numFmtId="0" fontId="11" fillId="2" borderId="4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right" vertical="center" wrapText="1"/>
    </xf>
    <xf numFmtId="0" fontId="20" fillId="2" borderId="4" xfId="0" applyFont="1" applyFill="1" applyBorder="1" applyAlignment="1">
      <alignment horizontal="right" vertical="center" wrapText="1"/>
    </xf>
    <xf numFmtId="0" fontId="21" fillId="2" borderId="6" xfId="0" applyFont="1" applyFill="1" applyBorder="1"/>
    <xf numFmtId="0" fontId="11" fillId="2" borderId="6" xfId="0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4" fillId="2" borderId="4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right" vertical="center"/>
    </xf>
    <xf numFmtId="0" fontId="20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horizontal="right" vertical="center" wrapText="1"/>
    </xf>
    <xf numFmtId="0" fontId="14" fillId="2" borderId="5" xfId="0" applyFont="1" applyFill="1" applyBorder="1" applyAlignment="1">
      <alignment vertical="center"/>
    </xf>
    <xf numFmtId="164" fontId="14" fillId="2" borderId="5" xfId="1" applyNumberFormat="1" applyFont="1" applyFill="1" applyBorder="1" applyAlignment="1">
      <alignment vertical="center"/>
    </xf>
    <xf numFmtId="0" fontId="11" fillId="2" borderId="6" xfId="0" applyFont="1" applyFill="1" applyBorder="1"/>
    <xf numFmtId="0" fontId="19" fillId="2" borderId="0" xfId="0" applyFont="1" applyFill="1" applyAlignment="1">
      <alignment horizontal="right" vertical="center" wrapText="1"/>
    </xf>
    <xf numFmtId="0" fontId="20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1" fontId="7" fillId="2" borderId="0" xfId="0" applyNumberFormat="1" applyFont="1" applyFill="1" applyAlignment="1">
      <alignment vertical="top"/>
    </xf>
    <xf numFmtId="0" fontId="7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right" vertical="center"/>
    </xf>
    <xf numFmtId="2" fontId="22" fillId="2" borderId="0" xfId="0" applyNumberFormat="1" applyFont="1" applyFill="1" applyAlignment="1">
      <alignment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22" fillId="2" borderId="5" xfId="0" applyFont="1" applyFill="1" applyBorder="1" applyAlignment="1">
      <alignment vertical="center"/>
    </xf>
    <xf numFmtId="2" fontId="22" fillId="2" borderId="5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horizontal="right" vertical="center" indent="1"/>
    </xf>
    <xf numFmtId="0" fontId="15" fillId="2" borderId="5" xfId="8" applyFont="1" applyFill="1" applyBorder="1" applyAlignment="1">
      <alignment vertical="top"/>
    </xf>
    <xf numFmtId="0" fontId="25" fillId="2" borderId="0" xfId="0" applyFont="1" applyFill="1" applyAlignment="1">
      <alignment vertical="center"/>
    </xf>
    <xf numFmtId="0" fontId="25" fillId="2" borderId="0" xfId="0" applyFont="1" applyFill="1" applyAlignment="1">
      <alignment horizontal="right" vertical="center"/>
    </xf>
    <xf numFmtId="3" fontId="25" fillId="2" borderId="0" xfId="0" applyNumberFormat="1" applyFont="1" applyFill="1" applyAlignment="1">
      <alignment vertical="center"/>
    </xf>
    <xf numFmtId="0" fontId="25" fillId="2" borderId="0" xfId="0" applyFont="1" applyFill="1" applyAlignment="1">
      <alignment vertical="top"/>
    </xf>
    <xf numFmtId="0" fontId="25" fillId="2" borderId="0" xfId="0" applyFont="1" applyFill="1" applyAlignment="1">
      <alignment horizontal="left" vertical="center"/>
    </xf>
    <xf numFmtId="0" fontId="22" fillId="4" borderId="8" xfId="0" applyFont="1" applyFill="1" applyBorder="1" applyAlignment="1">
      <alignment vertical="center"/>
    </xf>
    <xf numFmtId="0" fontId="22" fillId="5" borderId="8" xfId="0" applyFont="1" applyFill="1" applyBorder="1" applyAlignment="1">
      <alignment vertical="center"/>
    </xf>
    <xf numFmtId="0" fontId="22" fillId="6" borderId="8" xfId="0" applyFont="1" applyFill="1" applyBorder="1" applyAlignment="1">
      <alignment vertical="center"/>
    </xf>
    <xf numFmtId="0" fontId="22" fillId="7" borderId="8" xfId="0" applyFont="1" applyFill="1" applyBorder="1" applyAlignment="1">
      <alignment vertical="center"/>
    </xf>
    <xf numFmtId="0" fontId="22" fillId="8" borderId="2" xfId="0" applyFont="1" applyFill="1" applyBorder="1" applyAlignment="1">
      <alignment vertical="center"/>
    </xf>
    <xf numFmtId="164" fontId="15" fillId="2" borderId="0" xfId="1" applyNumberFormat="1" applyFont="1" applyFill="1" applyBorder="1" applyAlignment="1">
      <alignment vertical="center"/>
    </xf>
    <xf numFmtId="164" fontId="8" fillId="2" borderId="0" xfId="1" applyNumberFormat="1" applyFont="1" applyFill="1" applyBorder="1" applyAlignment="1">
      <alignment vertical="center"/>
    </xf>
    <xf numFmtId="0" fontId="9" fillId="2" borderId="0" xfId="8" applyFont="1" applyFill="1" applyAlignment="1">
      <alignment vertical="top"/>
    </xf>
    <xf numFmtId="0" fontId="15" fillId="2" borderId="4" xfId="0" applyFont="1" applyFill="1" applyBorder="1" applyAlignment="1">
      <alignment vertical="center"/>
    </xf>
    <xf numFmtId="0" fontId="15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 wrapText="1"/>
    </xf>
    <xf numFmtId="3" fontId="15" fillId="2" borderId="5" xfId="0" applyNumberFormat="1" applyFont="1" applyFill="1" applyBorder="1" applyAlignment="1">
      <alignment vertical="center"/>
    </xf>
    <xf numFmtId="164" fontId="15" fillId="2" borderId="5" xfId="1" applyNumberFormat="1" applyFont="1" applyFill="1" applyBorder="1" applyAlignment="1">
      <alignment vertical="center"/>
    </xf>
    <xf numFmtId="2" fontId="14" fillId="2" borderId="0" xfId="0" applyNumberFormat="1" applyFont="1" applyFill="1" applyAlignment="1">
      <alignment vertical="center"/>
    </xf>
    <xf numFmtId="164" fontId="11" fillId="2" borderId="5" xfId="1" applyNumberFormat="1" applyFont="1" applyFill="1" applyBorder="1" applyAlignment="1">
      <alignment horizontal="right" vertical="center"/>
    </xf>
    <xf numFmtId="3" fontId="8" fillId="2" borderId="0" xfId="0" applyNumberFormat="1" applyFont="1" applyFill="1" applyAlignment="1">
      <alignment vertical="center"/>
    </xf>
    <xf numFmtId="164" fontId="8" fillId="2" borderId="0" xfId="1" applyNumberFormat="1" applyFont="1" applyFill="1" applyAlignment="1">
      <alignment vertical="center"/>
    </xf>
    <xf numFmtId="164" fontId="14" fillId="2" borderId="0" xfId="1" applyNumberFormat="1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29" fillId="2" borderId="9" xfId="0" applyFont="1" applyFill="1" applyBorder="1" applyAlignment="1">
      <alignment horizontal="left" vertical="center" indent="1"/>
    </xf>
    <xf numFmtId="0" fontId="16" fillId="2" borderId="10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0" fontId="30" fillId="2" borderId="12" xfId="0" applyFont="1" applyFill="1" applyBorder="1" applyAlignment="1">
      <alignment horizontal="left" vertical="center" indent="1"/>
    </xf>
    <xf numFmtId="0" fontId="16" fillId="2" borderId="13" xfId="0" applyFont="1" applyFill="1" applyBorder="1" applyAlignment="1">
      <alignment vertical="center"/>
    </xf>
    <xf numFmtId="49" fontId="16" fillId="2" borderId="12" xfId="0" applyNumberFormat="1" applyFont="1" applyFill="1" applyBorder="1" applyAlignment="1">
      <alignment horizontal="left" vertical="center" indent="1"/>
    </xf>
    <xf numFmtId="49" fontId="16" fillId="2" borderId="0" xfId="0" applyNumberFormat="1" applyFont="1" applyFill="1" applyAlignment="1">
      <alignment vertical="center"/>
    </xf>
    <xf numFmtId="49" fontId="16" fillId="2" borderId="13" xfId="0" applyNumberFormat="1" applyFont="1" applyFill="1" applyBorder="1" applyAlignment="1">
      <alignment vertical="center"/>
    </xf>
    <xf numFmtId="0" fontId="16" fillId="2" borderId="12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0" fontId="16" fillId="2" borderId="16" xfId="0" applyFont="1" applyFill="1" applyBorder="1" applyAlignment="1">
      <alignment vertical="center"/>
    </xf>
    <xf numFmtId="3" fontId="16" fillId="2" borderId="0" xfId="0" applyNumberFormat="1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0" fillId="2" borderId="0" xfId="0" applyFill="1"/>
    <xf numFmtId="0" fontId="11" fillId="2" borderId="5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7" fillId="2" borderId="4" xfId="0" applyFont="1" applyFill="1" applyBorder="1" applyAlignment="1">
      <alignment vertical="center"/>
    </xf>
    <xf numFmtId="3" fontId="0" fillId="2" borderId="0" xfId="0" applyNumberFormat="1" applyFill="1" applyAlignment="1">
      <alignment vertical="center"/>
    </xf>
    <xf numFmtId="0" fontId="27" fillId="2" borderId="5" xfId="0" applyFont="1" applyFill="1" applyBorder="1" applyAlignment="1">
      <alignment vertical="center"/>
    </xf>
    <xf numFmtId="3" fontId="27" fillId="2" borderId="5" xfId="0" applyNumberFormat="1" applyFont="1" applyFill="1" applyBorder="1" applyAlignment="1">
      <alignment vertical="center"/>
    </xf>
    <xf numFmtId="0" fontId="11" fillId="2" borderId="0" xfId="0" applyFont="1" applyFill="1"/>
    <xf numFmtId="0" fontId="11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left" vertical="center" wrapText="1"/>
    </xf>
    <xf numFmtId="3" fontId="15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24" fillId="2" borderId="0" xfId="0" applyFont="1" applyFill="1" applyAlignment="1">
      <alignment vertical="center"/>
    </xf>
    <xf numFmtId="0" fontId="24" fillId="2" borderId="0" xfId="0" applyFont="1" applyFill="1"/>
    <xf numFmtId="0" fontId="10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4" fontId="8" fillId="2" borderId="0" xfId="0" applyNumberFormat="1" applyFont="1" applyFill="1" applyAlignment="1">
      <alignment vertical="center"/>
    </xf>
    <xf numFmtId="0" fontId="11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164" fontId="11" fillId="2" borderId="0" xfId="1" applyNumberFormat="1" applyFont="1" applyFill="1" applyAlignment="1">
      <alignment horizontal="right" vertical="center"/>
    </xf>
    <xf numFmtId="0" fontId="32" fillId="2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4" fillId="2" borderId="0" xfId="0" applyFont="1" applyFill="1" applyAlignment="1">
      <alignment vertical="center"/>
    </xf>
    <xf numFmtId="0" fontId="16" fillId="2" borderId="0" xfId="0" applyFont="1" applyFill="1"/>
    <xf numFmtId="0" fontId="30" fillId="2" borderId="0" xfId="0" applyFont="1" applyFill="1" applyAlignment="1">
      <alignment vertical="center"/>
    </xf>
    <xf numFmtId="0" fontId="24" fillId="2" borderId="12" xfId="0" applyFont="1" applyFill="1" applyBorder="1" applyAlignment="1">
      <alignment horizontal="left" vertical="center" indent="1"/>
    </xf>
    <xf numFmtId="0" fontId="25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left" vertical="center"/>
    </xf>
    <xf numFmtId="0" fontId="8" fillId="2" borderId="6" xfId="0" applyFont="1" applyFill="1" applyBorder="1"/>
    <xf numFmtId="0" fontId="15" fillId="2" borderId="5" xfId="0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164" fontId="8" fillId="2" borderId="5" xfId="1" applyNumberFormat="1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36" fillId="2" borderId="0" xfId="0" applyFont="1" applyFill="1" applyAlignment="1">
      <alignment vertical="center"/>
    </xf>
    <xf numFmtId="164" fontId="8" fillId="2" borderId="0" xfId="1" applyNumberFormat="1" applyFont="1" applyFill="1" applyBorder="1" applyAlignment="1">
      <alignment horizontal="right" vertical="center"/>
    </xf>
    <xf numFmtId="164" fontId="10" fillId="2" borderId="0" xfId="1" applyNumberFormat="1" applyFont="1" applyFill="1" applyBorder="1" applyAlignment="1">
      <alignment horizontal="right" vertical="center" wrapText="1"/>
    </xf>
    <xf numFmtId="0" fontId="14" fillId="2" borderId="4" xfId="0" applyFont="1" applyFill="1" applyBorder="1" applyAlignment="1">
      <alignment horizontal="right" vertical="center" wrapText="1"/>
    </xf>
    <xf numFmtId="10" fontId="11" fillId="2" borderId="0" xfId="1" applyNumberFormat="1" applyFont="1" applyFill="1" applyBorder="1" applyAlignment="1">
      <alignment vertical="center"/>
    </xf>
    <xf numFmtId="0" fontId="34" fillId="2" borderId="0" xfId="0" applyFont="1" applyFill="1"/>
    <xf numFmtId="0" fontId="24" fillId="2" borderId="12" xfId="0" applyFont="1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center" wrapText="1" indent="1"/>
    </xf>
    <xf numFmtId="0" fontId="0" fillId="2" borderId="13" xfId="0" applyFill="1" applyBorder="1" applyAlignment="1">
      <alignment horizontal="left" vertical="center" wrapText="1" indent="1"/>
    </xf>
    <xf numFmtId="0" fontId="26" fillId="3" borderId="15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left" vertical="center" wrapText="1"/>
    </xf>
    <xf numFmtId="0" fontId="24" fillId="2" borderId="13" xfId="0" applyFont="1" applyFill="1" applyBorder="1" applyAlignment="1">
      <alignment horizontal="left" vertical="center" wrapText="1"/>
    </xf>
    <xf numFmtId="0" fontId="24" fillId="2" borderId="12" xfId="0" applyFont="1" applyFill="1" applyBorder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2" borderId="13" xfId="0" applyFill="1" applyBorder="1" applyAlignment="1">
      <alignment horizontal="left" vertical="center" indent="1"/>
    </xf>
    <xf numFmtId="0" fontId="13" fillId="3" borderId="0" xfId="0" applyFont="1" applyFill="1" applyAlignment="1">
      <alignment horizontal="center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9" fillId="2" borderId="6" xfId="8" applyFont="1" applyFill="1" applyBorder="1" applyAlignment="1">
      <alignment horizontal="center" vertical="center" wrapText="1"/>
    </xf>
    <xf numFmtId="0" fontId="19" fillId="2" borderId="6" xfId="8" applyFont="1" applyFill="1" applyBorder="1" applyAlignment="1">
      <alignment horizontal="center" vertical="center"/>
    </xf>
    <xf numFmtId="0" fontId="19" fillId="2" borderId="5" xfId="8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5" fillId="2" borderId="5" xfId="8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right" vertical="center" wrapText="1"/>
    </xf>
    <xf numFmtId="0" fontId="25" fillId="2" borderId="0" xfId="0" applyFont="1" applyFill="1"/>
    <xf numFmtId="164" fontId="25" fillId="2" borderId="0" xfId="1" applyNumberFormat="1" applyFont="1" applyFill="1" applyBorder="1" applyAlignment="1">
      <alignment vertical="center"/>
    </xf>
    <xf numFmtId="0" fontId="39" fillId="2" borderId="0" xfId="0" applyFont="1" applyFill="1" applyAlignment="1">
      <alignment vertical="center"/>
    </xf>
    <xf numFmtId="0" fontId="39" fillId="2" borderId="0" xfId="0" applyFont="1" applyFill="1"/>
    <xf numFmtId="0" fontId="40" fillId="2" borderId="0" xfId="0" applyFont="1" applyFill="1" applyAlignment="1">
      <alignment vertical="center"/>
    </xf>
    <xf numFmtId="3" fontId="39" fillId="2" borderId="0" xfId="0" applyNumberFormat="1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8" fillId="2" borderId="6" xfId="0" applyFont="1" applyFill="1" applyBorder="1" applyAlignment="1"/>
    <xf numFmtId="0" fontId="8" fillId="2" borderId="0" xfId="0" applyFont="1" applyFill="1" applyAlignment="1"/>
    <xf numFmtId="0" fontId="35" fillId="2" borderId="0" xfId="0" applyFont="1" applyFill="1" applyAlignment="1">
      <alignment horizontal="center" vertical="center"/>
    </xf>
    <xf numFmtId="2" fontId="25" fillId="2" borderId="0" xfId="0" applyNumberFormat="1" applyFont="1" applyFill="1" applyAlignment="1">
      <alignment horizontal="center" vertical="center"/>
    </xf>
    <xf numFmtId="3" fontId="25" fillId="2" borderId="0" xfId="0" applyNumberFormat="1" applyFont="1" applyFill="1" applyAlignment="1">
      <alignment horizontal="center" vertical="center"/>
    </xf>
    <xf numFmtId="3" fontId="35" fillId="2" borderId="0" xfId="0" applyNumberFormat="1" applyFont="1" applyFill="1" applyAlignment="1">
      <alignment horizontal="center" vertical="center"/>
    </xf>
    <xf numFmtId="2" fontId="35" fillId="2" borderId="0" xfId="0" applyNumberFormat="1" applyFont="1" applyFill="1" applyAlignment="1">
      <alignment horizontal="center" vertical="center"/>
    </xf>
    <xf numFmtId="0" fontId="35" fillId="2" borderId="0" xfId="0" applyFont="1" applyFill="1" applyAlignment="1">
      <alignment vertical="center"/>
    </xf>
    <xf numFmtId="0" fontId="35" fillId="2" borderId="0" xfId="0" applyFont="1" applyFill="1" applyAlignment="1">
      <alignment horizontal="right" vertical="center"/>
    </xf>
    <xf numFmtId="0" fontId="41" fillId="2" borderId="0" xfId="0" applyFont="1" applyFill="1" applyAlignment="1">
      <alignment vertical="center"/>
    </xf>
    <xf numFmtId="3" fontId="35" fillId="2" borderId="0" xfId="0" applyNumberFormat="1" applyFont="1" applyFill="1" applyAlignment="1">
      <alignment vertical="center"/>
    </xf>
    <xf numFmtId="0" fontId="25" fillId="2" borderId="0" xfId="0" applyFont="1" applyFill="1" applyAlignment="1">
      <alignment horizontal="center" vertical="center"/>
    </xf>
  </cellXfs>
  <cellStyles count="74"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Normale" xfId="0" builtinId="0"/>
    <cellStyle name="Normale 2" xfId="4" xr:uid="{00000000-0005-0000-0000-000041000000}"/>
    <cellStyle name="Normale 2 2" xfId="9" xr:uid="{00000000-0005-0000-0000-000042000000}"/>
    <cellStyle name="Normale 3" xfId="5" xr:uid="{00000000-0005-0000-0000-000043000000}"/>
    <cellStyle name="Normale 4" xfId="7" xr:uid="{00000000-0005-0000-0000-000044000000}"/>
    <cellStyle name="Normale 5" xfId="2" xr:uid="{00000000-0005-0000-0000-000045000000}"/>
    <cellStyle name="Normale 6" xfId="8" xr:uid="{00000000-0005-0000-0000-000046000000}"/>
    <cellStyle name="Percentuale" xfId="1" builtinId="5"/>
    <cellStyle name="Percentuale 2" xfId="6" xr:uid="{00000000-0005-0000-0000-000048000000}"/>
    <cellStyle name="Percentuale 3" xfId="3" xr:uid="{00000000-0005-0000-0000-000049000000}"/>
  </cellStyles>
  <dxfs count="0"/>
  <tableStyles count="0" defaultTableStyle="TableStyleMedium9" defaultPivotStyle="PivotStyleLight16"/>
  <colors>
    <mruColors>
      <color rgb="FF30730F"/>
      <color rgb="FF4BAE28"/>
      <color rgb="FF599E26"/>
      <color rgb="FF529DC2"/>
      <color rgb="FF87E044"/>
      <color rgb="FFEC1212"/>
      <color rgb="FFA80000"/>
      <color rgb="FF66CCFF"/>
      <color rgb="FF99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PROVINCIA DI VARESE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'1. Titpologia clientela'!$V$10</c:f>
              <c:strCache>
                <c:ptCount val="1"/>
                <c:pt idx="0">
                  <c:v>Provincia di Varese</c:v>
                </c:pt>
              </c:strCache>
            </c:strRef>
          </c:tx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EC-400E-AFBF-6FF0EF37B2C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EC-400E-AFBF-6FF0EF37B2C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BEC-400E-AFBF-6FF0EF37B2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BEC-400E-AFBF-6FF0EF37B2CA}"/>
              </c:ext>
            </c:extLst>
          </c:dPt>
          <c:dLbls>
            <c:dLbl>
              <c:idx val="0"/>
              <c:layout>
                <c:manualLayout>
                  <c:x val="-3.2276093147930979E-2"/>
                  <c:y val="-6.04068241469816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EC-400E-AFBF-6FF0EF37B2CA}"/>
                </c:ext>
              </c:extLst>
            </c:dLbl>
            <c:dLbl>
              <c:idx val="1"/>
              <c:layout>
                <c:manualLayout>
                  <c:x val="6.3986150667336792E-3"/>
                  <c:y val="3.34625164041994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EC-400E-AFBF-6FF0EF37B2CA}"/>
                </c:ext>
              </c:extLst>
            </c:dLbl>
            <c:dLbl>
              <c:idx val="2"/>
              <c:layout>
                <c:manualLayout>
                  <c:x val="5.2180711453621493E-4"/>
                  <c:y val="2.74265912073490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EC-400E-AFBF-6FF0EF37B2CA}"/>
                </c:ext>
              </c:extLst>
            </c:dLbl>
            <c:dLbl>
              <c:idx val="3"/>
              <c:layout>
                <c:manualLayout>
                  <c:x val="-8.5073699120943216E-2"/>
                  <c:y val="7.74387576552930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EC-400E-AFBF-6FF0EF37B2C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 Titpologia clientela'!$W$9:$Z$9</c:f>
              <c:strCache>
                <c:ptCount val="3"/>
                <c:pt idx="0">
                  <c:v>Servizi alle imprese</c:v>
                </c:pt>
                <c:pt idx="1">
                  <c:v>Servizi alla persona</c:v>
                </c:pt>
                <c:pt idx="2">
                  <c:v>Servizi misti</c:v>
                </c:pt>
              </c:strCache>
            </c:strRef>
          </c:cat>
          <c:val>
            <c:numRef>
              <c:f>'1. Titpologia clientela'!$W$10:$Z$10</c:f>
              <c:numCache>
                <c:formatCode>#,##0</c:formatCode>
                <c:ptCount val="4"/>
                <c:pt idx="0">
                  <c:v>7450</c:v>
                </c:pt>
                <c:pt idx="1">
                  <c:v>7727</c:v>
                </c:pt>
                <c:pt idx="2">
                  <c:v>11715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BEC-400E-AFBF-6FF0EF37B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7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COMPOSIZIONE 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487043093972228"/>
          <c:y val="0.2654006270049577"/>
          <c:w val="0.30942898804316121"/>
          <c:h val="0.628527631962671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041-4474-B05B-FA6FEB4146F7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F1-45FB-8470-272BCCAD355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41-4474-B05B-FA6FEB4146F7}"/>
              </c:ext>
            </c:extLst>
          </c:dPt>
          <c:dLbls>
            <c:dLbl>
              <c:idx val="0"/>
              <c:layout>
                <c:manualLayout>
                  <c:x val="-1.4687574309621554E-2"/>
                  <c:y val="0.1369446267133274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910532337303991"/>
                      <c:h val="0.204166666666666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2041-4474-B05B-FA6FEB4146F7}"/>
                </c:ext>
              </c:extLst>
            </c:dLbl>
            <c:dLbl>
              <c:idx val="1"/>
              <c:layout>
                <c:manualLayout>
                  <c:x val="-0.14555183166206789"/>
                  <c:y val="-0.1291664843977836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413666240437896"/>
                      <c:h val="0.16712962962962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F1-45FB-8470-272BCCAD355A}"/>
                </c:ext>
              </c:extLst>
            </c:dLbl>
            <c:dLbl>
              <c:idx val="2"/>
              <c:layout>
                <c:manualLayout>
                  <c:x val="2.7658568319985602E-2"/>
                  <c:y val="1.24026684164479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41-4474-B05B-FA6FEB4146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Tipologia clientela'!$B$9:$B$11</c:f>
              <c:strCache>
                <c:ptCount val="3"/>
                <c:pt idx="0">
                  <c:v>Servizi alle imprese</c:v>
                </c:pt>
                <c:pt idx="1">
                  <c:v>Servizi alla persona</c:v>
                </c:pt>
                <c:pt idx="2">
                  <c:v>Servizi misti</c:v>
                </c:pt>
              </c:strCache>
            </c:strRef>
          </c:cat>
          <c:val>
            <c:numRef>
              <c:f>'2. Tipologia clientela'!$C$9:$C$11</c:f>
              <c:numCache>
                <c:formatCode>#,##0</c:formatCode>
                <c:ptCount val="3"/>
                <c:pt idx="0">
                  <c:v>16319</c:v>
                </c:pt>
                <c:pt idx="1">
                  <c:v>34346</c:v>
                </c:pt>
                <c:pt idx="2">
                  <c:v>9215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1-4474-B05B-FA6FEB414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SALDO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Tipologia clientela'!$C$65</c:f>
              <c:strCache>
                <c:ptCount val="1"/>
                <c:pt idx="0">
                  <c:v>Anno
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 Tipologia clientela'!$B$66:$B$68</c:f>
              <c:strCache>
                <c:ptCount val="3"/>
                <c:pt idx="0">
                  <c:v>Servizi alle imprese</c:v>
                </c:pt>
                <c:pt idx="1">
                  <c:v>Servizi alla persona</c:v>
                </c:pt>
                <c:pt idx="2">
                  <c:v>Servizi misti</c:v>
                </c:pt>
              </c:strCache>
            </c:strRef>
          </c:cat>
          <c:val>
            <c:numRef>
              <c:f>'2. Tipologia clientela'!$C$66:$C$68</c:f>
              <c:numCache>
                <c:formatCode>#,##0</c:formatCode>
                <c:ptCount val="3"/>
                <c:pt idx="0">
                  <c:v>2133</c:v>
                </c:pt>
                <c:pt idx="1">
                  <c:v>4285</c:v>
                </c:pt>
                <c:pt idx="2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3-4681-97E4-8BA205FA152C}"/>
            </c:ext>
          </c:extLst>
        </c:ser>
        <c:ser>
          <c:idx val="1"/>
          <c:order val="1"/>
          <c:tx>
            <c:strRef>
              <c:f>'2. Tipologia clientela'!$D$65</c:f>
              <c:strCache>
                <c:ptCount val="1"/>
                <c:pt idx="0">
                  <c:v>Anno
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 Tipologia clientela'!$B$66:$B$68</c:f>
              <c:strCache>
                <c:ptCount val="3"/>
                <c:pt idx="0">
                  <c:v>Servizi alle imprese</c:v>
                </c:pt>
                <c:pt idx="1">
                  <c:v>Servizi alla persona</c:v>
                </c:pt>
                <c:pt idx="2">
                  <c:v>Servizi misti</c:v>
                </c:pt>
              </c:strCache>
            </c:strRef>
          </c:cat>
          <c:val>
            <c:numRef>
              <c:f>'2. Tipologia clientela'!$D$66:$D$68</c:f>
              <c:numCache>
                <c:formatCode>#,##0</c:formatCode>
                <c:ptCount val="3"/>
                <c:pt idx="0">
                  <c:v>3707</c:v>
                </c:pt>
                <c:pt idx="1">
                  <c:v>3709</c:v>
                </c:pt>
                <c:pt idx="2">
                  <c:v>-853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F3-4681-97E4-8BA205FA152C}"/>
            </c:ext>
          </c:extLst>
        </c:ser>
        <c:ser>
          <c:idx val="2"/>
          <c:order val="2"/>
          <c:tx>
            <c:strRef>
              <c:f>'2. Tipologia clientela'!$E$65</c:f>
              <c:strCache>
                <c:ptCount val="1"/>
                <c:pt idx="0">
                  <c:v>Anno
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 Tipologia clientela'!$B$66:$B$68</c:f>
              <c:strCache>
                <c:ptCount val="3"/>
                <c:pt idx="0">
                  <c:v>Servizi alle imprese</c:v>
                </c:pt>
                <c:pt idx="1">
                  <c:v>Servizi alla persona</c:v>
                </c:pt>
                <c:pt idx="2">
                  <c:v>Servizi misti</c:v>
                </c:pt>
              </c:strCache>
            </c:strRef>
          </c:cat>
          <c:val>
            <c:numRef>
              <c:f>'2. Tipologia clientela'!$E$66:$E$68</c:f>
              <c:numCache>
                <c:formatCode>#,##0</c:formatCode>
                <c:ptCount val="3"/>
                <c:pt idx="0">
                  <c:v>1200</c:v>
                </c:pt>
                <c:pt idx="1">
                  <c:v>5203</c:v>
                </c:pt>
                <c:pt idx="2">
                  <c:v>-518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F3-4681-97E4-8BA205FA152C}"/>
            </c:ext>
          </c:extLst>
        </c:ser>
        <c:ser>
          <c:idx val="3"/>
          <c:order val="3"/>
          <c:tx>
            <c:strRef>
              <c:f>'2. Tipologia clientela'!$F$65</c:f>
              <c:strCache>
                <c:ptCount val="1"/>
                <c:pt idx="0">
                  <c:v>Anno
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'2. Tipologia clientela'!$B$66:$B$68</c:f>
              <c:strCache>
                <c:ptCount val="3"/>
                <c:pt idx="0">
                  <c:v>Servizi alle imprese</c:v>
                </c:pt>
                <c:pt idx="1">
                  <c:v>Servizi alla persona</c:v>
                </c:pt>
                <c:pt idx="2">
                  <c:v>Servizi misti</c:v>
                </c:pt>
              </c:strCache>
            </c:strRef>
          </c:cat>
          <c:val>
            <c:numRef>
              <c:f>'2. Tipologia clientela'!$F$66:$F$68</c:f>
              <c:numCache>
                <c:formatCode>#,##0</c:formatCode>
                <c:ptCount val="3"/>
                <c:pt idx="0">
                  <c:v>1609</c:v>
                </c:pt>
                <c:pt idx="1">
                  <c:v>3737</c:v>
                </c:pt>
                <c:pt idx="2">
                  <c:v>-228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F3-4681-97E4-8BA205FA152C}"/>
            </c:ext>
          </c:extLst>
        </c:ser>
        <c:ser>
          <c:idx val="4"/>
          <c:order val="4"/>
          <c:tx>
            <c:strRef>
              <c:f>'2. Tipologia clientela'!$G$65</c:f>
              <c:strCache>
                <c:ptCount val="1"/>
                <c:pt idx="0">
                  <c:v>Anno
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'2. Tipologia clientela'!$B$66:$B$68</c:f>
              <c:strCache>
                <c:ptCount val="3"/>
                <c:pt idx="0">
                  <c:v>Servizi alle imprese</c:v>
                </c:pt>
                <c:pt idx="1">
                  <c:v>Servizi alla persona</c:v>
                </c:pt>
                <c:pt idx="2">
                  <c:v>Servizi misti</c:v>
                </c:pt>
              </c:strCache>
            </c:strRef>
          </c:cat>
          <c:val>
            <c:numRef>
              <c:f>'2. Tipologia clientela'!$G$66:$G$68</c:f>
              <c:numCache>
                <c:formatCode>#,##0</c:formatCode>
                <c:ptCount val="3"/>
                <c:pt idx="0">
                  <c:v>2329</c:v>
                </c:pt>
                <c:pt idx="1">
                  <c:v>1212</c:v>
                </c:pt>
                <c:pt idx="2">
                  <c:v>-349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F3-4681-97E4-8BA205FA1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9632952"/>
        <c:axId val="619633280"/>
      </c:barChart>
      <c:catAx>
        <c:axId val="619632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9633280"/>
        <c:crosses val="autoZero"/>
        <c:auto val="1"/>
        <c:lblAlgn val="ctr"/>
        <c:lblOffset val="100"/>
        <c:noMultiLvlLbl val="0"/>
      </c:catAx>
      <c:valAx>
        <c:axId val="619633280"/>
        <c:scaling>
          <c:orientation val="minMax"/>
          <c:min val="-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9632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Categoria di servizio'!$B$40</c:f>
              <c:strCache>
                <c:ptCount val="1"/>
                <c:pt idx="0">
                  <c:v>Logistica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Categoria di servizio'!$C$39:$G$39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Categoria di servizio'!$C$40:$G$40</c:f>
              <c:numCache>
                <c:formatCode>#,##0</c:formatCode>
                <c:ptCount val="5"/>
                <c:pt idx="0">
                  <c:v>100</c:v>
                </c:pt>
                <c:pt idx="1">
                  <c:v>126.15682190150275</c:v>
                </c:pt>
                <c:pt idx="2">
                  <c:v>93.795566135991663</c:v>
                </c:pt>
                <c:pt idx="3">
                  <c:v>102.69305162922184</c:v>
                </c:pt>
                <c:pt idx="4">
                  <c:v>125.07067400684421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5B0-4C2C-B9BA-0C1035E1E64B}"/>
            </c:ext>
          </c:extLst>
        </c:ser>
        <c:ser>
          <c:idx val="1"/>
          <c:order val="1"/>
          <c:tx>
            <c:strRef>
              <c:f>'2. Categoria di servizio'!$B$41</c:f>
              <c:strCache>
                <c:ptCount val="1"/>
                <c:pt idx="0">
                  <c:v>Credito e finanza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Categoria di servizio'!$C$39:$G$39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Categoria di servizio'!$C$41:$G$41</c:f>
              <c:numCache>
                <c:formatCode>#,##0</c:formatCode>
                <c:ptCount val="5"/>
                <c:pt idx="0">
                  <c:v>100</c:v>
                </c:pt>
                <c:pt idx="1">
                  <c:v>101.7094017094017</c:v>
                </c:pt>
                <c:pt idx="2">
                  <c:v>71.794871794871796</c:v>
                </c:pt>
                <c:pt idx="3">
                  <c:v>90.883190883190878</c:v>
                </c:pt>
                <c:pt idx="4">
                  <c:v>103.7037037037037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5B0-4C2C-B9BA-0C1035E1E64B}"/>
            </c:ext>
          </c:extLst>
        </c:ser>
        <c:ser>
          <c:idx val="2"/>
          <c:order val="2"/>
          <c:tx>
            <c:strRef>
              <c:f>'2. Categoria di servizio'!$B$42</c:f>
              <c:strCache>
                <c:ptCount val="1"/>
                <c:pt idx="0">
                  <c:v>Terziario avanzato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Categoria di servizio'!$C$39:$G$39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Categoria di servizio'!$C$42:$G$42</c:f>
              <c:numCache>
                <c:formatCode>#,##0</c:formatCode>
                <c:ptCount val="5"/>
                <c:pt idx="0">
                  <c:v>100</c:v>
                </c:pt>
                <c:pt idx="1">
                  <c:v>104.8620758086922</c:v>
                </c:pt>
                <c:pt idx="2">
                  <c:v>83.03234768803334</c:v>
                </c:pt>
                <c:pt idx="3">
                  <c:v>92.002381424885897</c:v>
                </c:pt>
                <c:pt idx="4">
                  <c:v>156.83667394324269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5B0-4C2C-B9BA-0C1035E1E64B}"/>
            </c:ext>
          </c:extLst>
        </c:ser>
        <c:ser>
          <c:idx val="3"/>
          <c:order val="3"/>
          <c:tx>
            <c:strRef>
              <c:f>'2. Categoria di servizio'!$B$43</c:f>
              <c:strCache>
                <c:ptCount val="1"/>
                <c:pt idx="0">
                  <c:v>Istruzione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Categoria di servizio'!$C$39:$G$39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Categoria di servizio'!$C$43:$G$43</c:f>
              <c:numCache>
                <c:formatCode>#,##0</c:formatCode>
                <c:ptCount val="5"/>
                <c:pt idx="0">
                  <c:v>100</c:v>
                </c:pt>
                <c:pt idx="1">
                  <c:v>100.35158211953792</c:v>
                </c:pt>
                <c:pt idx="2">
                  <c:v>105.49974886991463</c:v>
                </c:pt>
                <c:pt idx="3">
                  <c:v>123.34672693788715</c:v>
                </c:pt>
                <c:pt idx="4">
                  <c:v>128.19353758580277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5B0-4C2C-B9BA-0C1035E1E64B}"/>
            </c:ext>
          </c:extLst>
        </c:ser>
        <c:ser>
          <c:idx val="4"/>
          <c:order val="4"/>
          <c:tx>
            <c:strRef>
              <c:f>'2. Categoria di servizio'!$B$44</c:f>
              <c:strCache>
                <c:ptCount val="1"/>
                <c:pt idx="0">
                  <c:v>Sanità e servizi sociali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Categoria di servizio'!$C$39:$G$39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Categoria di servizio'!$C$44:$G$44</c:f>
              <c:numCache>
                <c:formatCode>#,##0</c:formatCode>
                <c:ptCount val="5"/>
                <c:pt idx="0">
                  <c:v>100</c:v>
                </c:pt>
                <c:pt idx="1">
                  <c:v>102.8812230497844</c:v>
                </c:pt>
                <c:pt idx="2">
                  <c:v>99.431595452763617</c:v>
                </c:pt>
                <c:pt idx="3">
                  <c:v>128.04782438259505</c:v>
                </c:pt>
                <c:pt idx="4">
                  <c:v>124.87259898079184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5B0-4C2C-B9BA-0C1035E1E64B}"/>
            </c:ext>
          </c:extLst>
        </c:ser>
        <c:ser>
          <c:idx val="5"/>
          <c:order val="5"/>
          <c:tx>
            <c:strRef>
              <c:f>'2. Categoria di servizio'!$B$45</c:f>
              <c:strCache>
                <c:ptCount val="1"/>
                <c:pt idx="0">
                  <c:v>Sport e benessere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'2. Categoria di servizio'!$C$39:$G$39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Categoria di servizio'!$C$45:$G$45</c:f>
              <c:numCache>
                <c:formatCode>#,##0</c:formatCode>
                <c:ptCount val="5"/>
                <c:pt idx="0">
                  <c:v>100</c:v>
                </c:pt>
                <c:pt idx="1">
                  <c:v>66.928251121076229</c:v>
                </c:pt>
                <c:pt idx="2">
                  <c:v>22.309417040358746</c:v>
                </c:pt>
                <c:pt idx="3">
                  <c:v>55.60538116591929</c:v>
                </c:pt>
                <c:pt idx="4">
                  <c:v>75.560538116591928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5B0-4C2C-B9BA-0C1035E1E64B}"/>
            </c:ext>
          </c:extLst>
        </c:ser>
        <c:ser>
          <c:idx val="6"/>
          <c:order val="6"/>
          <c:tx>
            <c:strRef>
              <c:f>'2. Categoria di servizio'!$B$46</c:f>
              <c:strCache>
                <c:ptCount val="1"/>
                <c:pt idx="0">
                  <c:v>Arte e cultura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Categoria di servizio'!$C$39:$G$39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Categoria di servizio'!$C$46:$G$46</c:f>
              <c:numCache>
                <c:formatCode>#,##0</c:formatCode>
                <c:ptCount val="5"/>
                <c:pt idx="0">
                  <c:v>100</c:v>
                </c:pt>
                <c:pt idx="1">
                  <c:v>70.468557336621444</c:v>
                </c:pt>
                <c:pt idx="2">
                  <c:v>53.760789149198516</c:v>
                </c:pt>
                <c:pt idx="3">
                  <c:v>64.549938347718864</c:v>
                </c:pt>
                <c:pt idx="4">
                  <c:v>60.789149198520342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5B0-4C2C-B9BA-0C1035E1E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90241948528303"/>
          <c:y val="0.8240064869874123"/>
          <c:w val="0.79461324696174152"/>
          <c:h val="0.156378098694879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CESSAZIONI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Categoria di servizio'!$B$64</c:f>
              <c:strCache>
                <c:ptCount val="1"/>
                <c:pt idx="0">
                  <c:v>Logistica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Categoria di servizio'!$C$63:$G$63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Categoria di servizio'!$C$64:$G$64</c:f>
              <c:numCache>
                <c:formatCode>#,##0</c:formatCode>
                <c:ptCount val="5"/>
                <c:pt idx="0">
                  <c:v>100</c:v>
                </c:pt>
                <c:pt idx="1">
                  <c:v>108.32953336373311</c:v>
                </c:pt>
                <c:pt idx="2">
                  <c:v>92.18726250189998</c:v>
                </c:pt>
                <c:pt idx="3">
                  <c:v>103.49597203222373</c:v>
                </c:pt>
                <c:pt idx="4">
                  <c:v>148.62441100471196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EB5-4266-8A83-142B35BD9C7E}"/>
            </c:ext>
          </c:extLst>
        </c:ser>
        <c:ser>
          <c:idx val="1"/>
          <c:order val="1"/>
          <c:tx>
            <c:strRef>
              <c:f>'2. Categoria di servizio'!$B$65</c:f>
              <c:strCache>
                <c:ptCount val="1"/>
                <c:pt idx="0">
                  <c:v>Credito e finanza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Categoria di servizio'!$C$63:$G$63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Categoria di servizio'!$C$65:$G$65</c:f>
              <c:numCache>
                <c:formatCode>#,##0</c:formatCode>
                <c:ptCount val="5"/>
                <c:pt idx="0">
                  <c:v>100</c:v>
                </c:pt>
                <c:pt idx="1">
                  <c:v>97.395833333333343</c:v>
                </c:pt>
                <c:pt idx="2">
                  <c:v>60.9375</c:v>
                </c:pt>
                <c:pt idx="3">
                  <c:v>89.409722222222214</c:v>
                </c:pt>
                <c:pt idx="4">
                  <c:v>97.395833333333343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EB5-4266-8A83-142B35BD9C7E}"/>
            </c:ext>
          </c:extLst>
        </c:ser>
        <c:ser>
          <c:idx val="2"/>
          <c:order val="2"/>
          <c:tx>
            <c:strRef>
              <c:f>'2. Categoria di servizio'!$B$66</c:f>
              <c:strCache>
                <c:ptCount val="1"/>
                <c:pt idx="0">
                  <c:v>Terziario avanzato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'2. Categoria di servizio'!$C$63:$G$63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Categoria di servizio'!$C$66:$G$66</c:f>
              <c:numCache>
                <c:formatCode>#,##0</c:formatCode>
                <c:ptCount val="5"/>
                <c:pt idx="0">
                  <c:v>100</c:v>
                </c:pt>
                <c:pt idx="1">
                  <c:v>90.391872278664735</c:v>
                </c:pt>
                <c:pt idx="2">
                  <c:v>104.67343976777939</c:v>
                </c:pt>
                <c:pt idx="3">
                  <c:v>99.56458635703919</c:v>
                </c:pt>
                <c:pt idx="4">
                  <c:v>126.67634252539912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EB5-4266-8A83-142B35BD9C7E}"/>
            </c:ext>
          </c:extLst>
        </c:ser>
        <c:ser>
          <c:idx val="3"/>
          <c:order val="3"/>
          <c:tx>
            <c:strRef>
              <c:f>'2. Categoria di servizio'!$B$67</c:f>
              <c:strCache>
                <c:ptCount val="1"/>
                <c:pt idx="0">
                  <c:v>Istruzione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Categoria di servizio'!$C$63:$G$63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Categoria di servizio'!$C$67:$G$67</c:f>
              <c:numCache>
                <c:formatCode>#,##0</c:formatCode>
                <c:ptCount val="5"/>
                <c:pt idx="0">
                  <c:v>100</c:v>
                </c:pt>
                <c:pt idx="1">
                  <c:v>105.49484220202226</c:v>
                </c:pt>
                <c:pt idx="2">
                  <c:v>105.14758451639261</c:v>
                </c:pt>
                <c:pt idx="3">
                  <c:v>134.49085895209888</c:v>
                </c:pt>
                <c:pt idx="4">
                  <c:v>141.28281074456132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EB5-4266-8A83-142B35BD9C7E}"/>
            </c:ext>
          </c:extLst>
        </c:ser>
        <c:ser>
          <c:idx val="4"/>
          <c:order val="4"/>
          <c:tx>
            <c:strRef>
              <c:f>'2. Categoria di servizio'!$B$68</c:f>
              <c:strCache>
                <c:ptCount val="1"/>
                <c:pt idx="0">
                  <c:v>Sanità e servizi sociali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Categoria di servizio'!$C$63:$G$63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Categoria di servizio'!$C$68:$G$68</c:f>
              <c:numCache>
                <c:formatCode>#,##0</c:formatCode>
                <c:ptCount val="5"/>
                <c:pt idx="0">
                  <c:v>100</c:v>
                </c:pt>
                <c:pt idx="1">
                  <c:v>104.12266450040617</c:v>
                </c:pt>
                <c:pt idx="2">
                  <c:v>106.19415109666936</c:v>
                </c:pt>
                <c:pt idx="3">
                  <c:v>120.95857026807472</c:v>
                </c:pt>
                <c:pt idx="4">
                  <c:v>136.73842404549148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2EB5-4266-8A83-142B35BD9C7E}"/>
            </c:ext>
          </c:extLst>
        </c:ser>
        <c:ser>
          <c:idx val="5"/>
          <c:order val="5"/>
          <c:tx>
            <c:strRef>
              <c:f>'2. Categoria di servizio'!$B$69</c:f>
              <c:strCache>
                <c:ptCount val="1"/>
                <c:pt idx="0">
                  <c:v>Sport e benessere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'2. Categoria di servizio'!$C$63:$G$63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Categoria di servizio'!$C$69:$G$69</c:f>
              <c:numCache>
                <c:formatCode>#,##0</c:formatCode>
                <c:ptCount val="5"/>
                <c:pt idx="0">
                  <c:v>100</c:v>
                </c:pt>
                <c:pt idx="1">
                  <c:v>59.782608695652172</c:v>
                </c:pt>
                <c:pt idx="2">
                  <c:v>25.543478260869566</c:v>
                </c:pt>
                <c:pt idx="3">
                  <c:v>28.532608695652172</c:v>
                </c:pt>
                <c:pt idx="4">
                  <c:v>60.054347826086953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2EB5-4266-8A83-142B35BD9C7E}"/>
            </c:ext>
          </c:extLst>
        </c:ser>
        <c:ser>
          <c:idx val="6"/>
          <c:order val="6"/>
          <c:tx>
            <c:strRef>
              <c:f>'2. Categoria di servizio'!$B$70</c:f>
              <c:strCache>
                <c:ptCount val="1"/>
                <c:pt idx="0">
                  <c:v>Arte e cultura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Categoria di servizio'!$C$63:$G$63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Categoria di servizio'!$C$70:$G$70</c:f>
              <c:numCache>
                <c:formatCode>#,##0</c:formatCode>
                <c:ptCount val="5"/>
                <c:pt idx="0">
                  <c:v>100</c:v>
                </c:pt>
                <c:pt idx="1">
                  <c:v>63.515016685205779</c:v>
                </c:pt>
                <c:pt idx="2">
                  <c:v>48.053392658509452</c:v>
                </c:pt>
                <c:pt idx="3">
                  <c:v>48.609566184649609</c:v>
                </c:pt>
                <c:pt idx="4">
                  <c:v>61.62402669632926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2EB5-4266-8A83-142B35BD9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389563796533105"/>
          <c:y val="0.815880428196324"/>
          <c:w val="0.77055395709008245"/>
          <c:h val="0.163598464956574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COMPOSIZIONE 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4896258274882874"/>
          <c:y val="0.26077099737532811"/>
          <c:w val="0.26339469511703528"/>
          <c:h val="0.5359350393700786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799-4EBB-9E04-D431CDC215C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10-4699-B3F4-1457C2F29EFA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799-4EBB-9E04-D431CDC215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F10-4699-B3F4-1457C2F29EFA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799-4EBB-9E04-D431CDC215C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F10-4699-B3F4-1457C2F29EFA}"/>
              </c:ext>
            </c:extLst>
          </c:dPt>
          <c:dPt>
            <c:idx val="6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F10-4699-B3F4-1457C2F29EFA}"/>
              </c:ext>
            </c:extLst>
          </c:dPt>
          <c:dPt>
            <c:idx val="7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799-4EBB-9E04-D431CDC215CA}"/>
              </c:ext>
            </c:extLst>
          </c:dPt>
          <c:dLbls>
            <c:dLbl>
              <c:idx val="0"/>
              <c:layout>
                <c:manualLayout>
                  <c:x val="-5.5336504438651735E-2"/>
                  <c:y val="-1.90299650043744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99-4EBB-9E04-D431CDC215CA}"/>
                </c:ext>
              </c:extLst>
            </c:dLbl>
            <c:dLbl>
              <c:idx val="1"/>
              <c:layout>
                <c:manualLayout>
                  <c:x val="-1.6919907195900852E-2"/>
                  <c:y val="4.321230679498395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10-4699-B3F4-1457C2F29EFA}"/>
                </c:ext>
              </c:extLst>
            </c:dLbl>
            <c:dLbl>
              <c:idx val="2"/>
              <c:layout>
                <c:manualLayout>
                  <c:x val="-1.2981107736959501E-2"/>
                  <c:y val="9.1785505978419363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258248009101252"/>
                      <c:h val="0.213425925925925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7799-4EBB-9E04-D431CDC215CA}"/>
                </c:ext>
              </c:extLst>
            </c:dLbl>
            <c:dLbl>
              <c:idx val="3"/>
              <c:layout>
                <c:manualLayout>
                  <c:x val="-4.2746320532459038E-3"/>
                  <c:y val="-6.366652085155937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10-4699-B3F4-1457C2F29EFA}"/>
                </c:ext>
              </c:extLst>
            </c:dLbl>
            <c:dLbl>
              <c:idx val="4"/>
              <c:layout>
                <c:manualLayout>
                  <c:x val="0.10568022000662887"/>
                  <c:y val="9.466316710411199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99-4EBB-9E04-D431CDC215CA}"/>
                </c:ext>
              </c:extLst>
            </c:dLbl>
            <c:dLbl>
              <c:idx val="5"/>
              <c:layout>
                <c:manualLayout>
                  <c:x val="1.2420341655245313E-2"/>
                  <c:y val="1.3761847477398743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772468714448237"/>
                      <c:h val="0.1810185185185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F10-4699-B3F4-1457C2F29EFA}"/>
                </c:ext>
              </c:extLst>
            </c:dLbl>
            <c:dLbl>
              <c:idx val="6"/>
              <c:layout>
                <c:manualLayout>
                  <c:x val="-1.641270950346228E-2"/>
                  <c:y val="-8.41732283464566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F10-4699-B3F4-1457C2F29EFA}"/>
                </c:ext>
              </c:extLst>
            </c:dLbl>
            <c:dLbl>
              <c:idx val="7"/>
              <c:layout>
                <c:manualLayout>
                  <c:x val="3.7532987557442693E-2"/>
                  <c:y val="-4.45242782152230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99-4EBB-9E04-D431CDC215C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Categoria di servizio'!$B$9:$B$16</c:f>
              <c:strCache>
                <c:ptCount val="8"/>
                <c:pt idx="0">
                  <c:v>Logistica</c:v>
                </c:pt>
                <c:pt idx="1">
                  <c:v>Credito e finanza</c:v>
                </c:pt>
                <c:pt idx="2">
                  <c:v>Terziario avanzato</c:v>
                </c:pt>
                <c:pt idx="3">
                  <c:v>Istruzione</c:v>
                </c:pt>
                <c:pt idx="4">
                  <c:v>Sanità e servizi sociali</c:v>
                </c:pt>
                <c:pt idx="5">
                  <c:v>Sport e benessere</c:v>
                </c:pt>
                <c:pt idx="6">
                  <c:v>Arte e cultura</c:v>
                </c:pt>
                <c:pt idx="7">
                  <c:v>Altre attività di servizi</c:v>
                </c:pt>
              </c:strCache>
            </c:strRef>
          </c:cat>
          <c:val>
            <c:numRef>
              <c:f>'2. Categoria di servizio'!$C$9:$C$16</c:f>
              <c:numCache>
                <c:formatCode>#,##0</c:formatCode>
                <c:ptCount val="8"/>
                <c:pt idx="0">
                  <c:v>8406</c:v>
                </c:pt>
                <c:pt idx="1">
                  <c:v>364</c:v>
                </c:pt>
                <c:pt idx="2">
                  <c:v>7903</c:v>
                </c:pt>
                <c:pt idx="3">
                  <c:v>15314</c:v>
                </c:pt>
                <c:pt idx="4">
                  <c:v>6371</c:v>
                </c:pt>
                <c:pt idx="5">
                  <c:v>674</c:v>
                </c:pt>
                <c:pt idx="6">
                  <c:v>986</c:v>
                </c:pt>
                <c:pt idx="7">
                  <c:v>19862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9-4EBB-9E04-D431CDC21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SALDO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Categoria di servizio'!$C$75</c:f>
              <c:strCache>
                <c:ptCount val="1"/>
                <c:pt idx="0">
                  <c:v>Anno
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 Categoria di servizio'!$B$76:$B$82</c:f>
              <c:strCache>
                <c:ptCount val="7"/>
                <c:pt idx="0">
                  <c:v>Logistica</c:v>
                </c:pt>
                <c:pt idx="1">
                  <c:v>Credito e finanza</c:v>
                </c:pt>
                <c:pt idx="2">
                  <c:v>Terziario avanzato</c:v>
                </c:pt>
                <c:pt idx="3">
                  <c:v>Istruzione</c:v>
                </c:pt>
                <c:pt idx="4">
                  <c:v>Sanità e servizi sociali</c:v>
                </c:pt>
                <c:pt idx="5">
                  <c:v>Sport e benessere</c:v>
                </c:pt>
                <c:pt idx="6">
                  <c:v>Arte e cultura</c:v>
                </c:pt>
              </c:strCache>
            </c:strRef>
          </c:cat>
          <c:val>
            <c:numRef>
              <c:f>'2. Categoria di servizio'!$C$76:$C$82</c:f>
              <c:numCache>
                <c:formatCode>#,##0</c:formatCode>
                <c:ptCount val="7"/>
                <c:pt idx="0">
                  <c:v>142</c:v>
                </c:pt>
                <c:pt idx="1">
                  <c:v>-225</c:v>
                </c:pt>
                <c:pt idx="2">
                  <c:v>1594</c:v>
                </c:pt>
                <c:pt idx="3">
                  <c:v>2155</c:v>
                </c:pt>
                <c:pt idx="4">
                  <c:v>178</c:v>
                </c:pt>
                <c:pt idx="5">
                  <c:v>524</c:v>
                </c:pt>
                <c:pt idx="6">
                  <c:v>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6-4F60-AB11-6951B7FF9CDE}"/>
            </c:ext>
          </c:extLst>
        </c:ser>
        <c:ser>
          <c:idx val="1"/>
          <c:order val="1"/>
          <c:tx>
            <c:strRef>
              <c:f>'2. Categoria di servizio'!$D$75</c:f>
              <c:strCache>
                <c:ptCount val="1"/>
                <c:pt idx="0">
                  <c:v>Anno
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 Categoria di servizio'!$B$76:$B$82</c:f>
              <c:strCache>
                <c:ptCount val="7"/>
                <c:pt idx="0">
                  <c:v>Logistica</c:v>
                </c:pt>
                <c:pt idx="1">
                  <c:v>Credito e finanza</c:v>
                </c:pt>
                <c:pt idx="2">
                  <c:v>Terziario avanzato</c:v>
                </c:pt>
                <c:pt idx="3">
                  <c:v>Istruzione</c:v>
                </c:pt>
                <c:pt idx="4">
                  <c:v>Sanità e servizi sociali</c:v>
                </c:pt>
                <c:pt idx="5">
                  <c:v>Sport e benessere</c:v>
                </c:pt>
                <c:pt idx="6">
                  <c:v>Arte e cultura</c:v>
                </c:pt>
              </c:strCache>
            </c:strRef>
          </c:cat>
          <c:val>
            <c:numRef>
              <c:f>'2. Categoria di servizio'!$D$76:$D$82</c:f>
              <c:numCache>
                <c:formatCode>#,##0</c:formatCode>
                <c:ptCount val="7"/>
                <c:pt idx="0">
                  <c:v>1352</c:v>
                </c:pt>
                <c:pt idx="1">
                  <c:v>-204</c:v>
                </c:pt>
                <c:pt idx="2">
                  <c:v>2170</c:v>
                </c:pt>
                <c:pt idx="3">
                  <c:v>1659</c:v>
                </c:pt>
                <c:pt idx="4">
                  <c:v>122</c:v>
                </c:pt>
                <c:pt idx="5">
                  <c:v>377</c:v>
                </c:pt>
                <c:pt idx="6">
                  <c:v>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6-4F60-AB11-6951B7FF9CDE}"/>
            </c:ext>
          </c:extLst>
        </c:ser>
        <c:ser>
          <c:idx val="2"/>
          <c:order val="2"/>
          <c:tx>
            <c:strRef>
              <c:f>'2. Categoria di servizio'!$E$75</c:f>
              <c:strCache>
                <c:ptCount val="1"/>
                <c:pt idx="0">
                  <c:v>Anno
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 Categoria di servizio'!$B$76:$B$82</c:f>
              <c:strCache>
                <c:ptCount val="7"/>
                <c:pt idx="0">
                  <c:v>Logistica</c:v>
                </c:pt>
                <c:pt idx="1">
                  <c:v>Credito e finanza</c:v>
                </c:pt>
                <c:pt idx="2">
                  <c:v>Terziario avanzato</c:v>
                </c:pt>
                <c:pt idx="3">
                  <c:v>Istruzione</c:v>
                </c:pt>
                <c:pt idx="4">
                  <c:v>Sanità e servizi sociali</c:v>
                </c:pt>
                <c:pt idx="5">
                  <c:v>Sport e benessere</c:v>
                </c:pt>
                <c:pt idx="6">
                  <c:v>Arte e cultura</c:v>
                </c:pt>
              </c:strCache>
            </c:strRef>
          </c:cat>
          <c:val>
            <c:numRef>
              <c:f>'2. Categoria di servizio'!$E$76:$E$82</c:f>
              <c:numCache>
                <c:formatCode>#,##0</c:formatCode>
                <c:ptCount val="7"/>
                <c:pt idx="0">
                  <c:v>239</c:v>
                </c:pt>
                <c:pt idx="1">
                  <c:v>-99</c:v>
                </c:pt>
                <c:pt idx="2">
                  <c:v>578</c:v>
                </c:pt>
                <c:pt idx="3">
                  <c:v>2308</c:v>
                </c:pt>
                <c:pt idx="4">
                  <c:v>-156</c:v>
                </c:pt>
                <c:pt idx="5">
                  <c:v>105</c:v>
                </c:pt>
                <c:pt idx="6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C6-4F60-AB11-6951B7FF9CDE}"/>
            </c:ext>
          </c:extLst>
        </c:ser>
        <c:ser>
          <c:idx val="3"/>
          <c:order val="3"/>
          <c:tx>
            <c:strRef>
              <c:f>'2. Categoria di servizio'!$F$75</c:f>
              <c:strCache>
                <c:ptCount val="1"/>
                <c:pt idx="0">
                  <c:v>Anno
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'2. Categoria di servizio'!$B$76:$B$82</c:f>
              <c:strCache>
                <c:ptCount val="7"/>
                <c:pt idx="0">
                  <c:v>Logistica</c:v>
                </c:pt>
                <c:pt idx="1">
                  <c:v>Credito e finanza</c:v>
                </c:pt>
                <c:pt idx="2">
                  <c:v>Terziario avanzato</c:v>
                </c:pt>
                <c:pt idx="3">
                  <c:v>Istruzione</c:v>
                </c:pt>
                <c:pt idx="4">
                  <c:v>Sanità e servizi sociali</c:v>
                </c:pt>
                <c:pt idx="5">
                  <c:v>Sport e benessere</c:v>
                </c:pt>
                <c:pt idx="6">
                  <c:v>Arte e cultura</c:v>
                </c:pt>
              </c:strCache>
            </c:strRef>
          </c:cat>
          <c:val>
            <c:numRef>
              <c:f>'2. Categoria di servizio'!$F$76:$F$82</c:f>
              <c:numCache>
                <c:formatCode>#,##0</c:formatCode>
                <c:ptCount val="7"/>
                <c:pt idx="0">
                  <c:v>93</c:v>
                </c:pt>
                <c:pt idx="1">
                  <c:v>-196</c:v>
                </c:pt>
                <c:pt idx="2">
                  <c:v>1206</c:v>
                </c:pt>
                <c:pt idx="3">
                  <c:v>1567</c:v>
                </c:pt>
                <c:pt idx="4">
                  <c:v>577</c:v>
                </c:pt>
                <c:pt idx="5">
                  <c:v>391</c:v>
                </c:pt>
                <c:pt idx="6">
                  <c:v>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C6-4F60-AB11-6951B7FF9CDE}"/>
            </c:ext>
          </c:extLst>
        </c:ser>
        <c:ser>
          <c:idx val="4"/>
          <c:order val="4"/>
          <c:tx>
            <c:strRef>
              <c:f>'2. Categoria di servizio'!$G$75</c:f>
              <c:strCache>
                <c:ptCount val="1"/>
                <c:pt idx="0">
                  <c:v>Anno
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'2. Categoria di servizio'!$B$76:$B$82</c:f>
              <c:strCache>
                <c:ptCount val="7"/>
                <c:pt idx="0">
                  <c:v>Logistica</c:v>
                </c:pt>
                <c:pt idx="1">
                  <c:v>Credito e finanza</c:v>
                </c:pt>
                <c:pt idx="2">
                  <c:v>Terziario avanzato</c:v>
                </c:pt>
                <c:pt idx="3">
                  <c:v>Istruzione</c:v>
                </c:pt>
                <c:pt idx="4">
                  <c:v>Sanità e servizi sociali</c:v>
                </c:pt>
                <c:pt idx="5">
                  <c:v>Sport e benessere</c:v>
                </c:pt>
                <c:pt idx="6">
                  <c:v>Arte e cultura</c:v>
                </c:pt>
              </c:strCache>
            </c:strRef>
          </c:cat>
          <c:val>
            <c:numRef>
              <c:f>'2. Categoria di servizio'!$G$76:$G$82</c:f>
              <c:numCache>
                <c:formatCode>#,##0</c:formatCode>
                <c:ptCount val="7"/>
                <c:pt idx="0">
                  <c:v>-1372</c:v>
                </c:pt>
                <c:pt idx="1">
                  <c:v>-197</c:v>
                </c:pt>
                <c:pt idx="2">
                  <c:v>3539</c:v>
                </c:pt>
                <c:pt idx="3">
                  <c:v>1481</c:v>
                </c:pt>
                <c:pt idx="4">
                  <c:v>-362</c:v>
                </c:pt>
                <c:pt idx="5">
                  <c:v>453</c:v>
                </c:pt>
                <c:pt idx="6">
                  <c:v>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C6-4F60-AB11-6951B7FF9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2409328"/>
        <c:axId val="752402768"/>
      </c:barChart>
      <c:catAx>
        <c:axId val="75240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52402768"/>
        <c:crosses val="autoZero"/>
        <c:auto val="1"/>
        <c:lblAlgn val="ctr"/>
        <c:lblOffset val="100"/>
        <c:noMultiLvlLbl val="0"/>
      </c:catAx>
      <c:valAx>
        <c:axId val="75240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5240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Contratti'!$B$43</c:f>
              <c:strCache>
                <c:ptCount val="1"/>
                <c:pt idx="0">
                  <c:v>T. indeterminato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Contratti'!$C$42:$G$42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Contratti'!$C$43:$G$43</c:f>
              <c:numCache>
                <c:formatCode>#,##0</c:formatCode>
                <c:ptCount val="5"/>
                <c:pt idx="0">
                  <c:v>100</c:v>
                </c:pt>
                <c:pt idx="1">
                  <c:v>145.02110364233235</c:v>
                </c:pt>
                <c:pt idx="2">
                  <c:v>108.25386900109426</c:v>
                </c:pt>
                <c:pt idx="3">
                  <c:v>132.29638893231203</c:v>
                </c:pt>
                <c:pt idx="4">
                  <c:v>153.43129591996248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EAF-453F-AB77-57A91087472A}"/>
            </c:ext>
          </c:extLst>
        </c:ser>
        <c:ser>
          <c:idx val="1"/>
          <c:order val="1"/>
          <c:tx>
            <c:strRef>
              <c:f>'2. Contratti'!$B$44</c:f>
              <c:strCache>
                <c:ptCount val="1"/>
                <c:pt idx="0">
                  <c:v>T. determinato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Contratti'!$C$42:$G$42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Contratti'!$C$44:$G$44</c:f>
              <c:numCache>
                <c:formatCode>#,##0</c:formatCode>
                <c:ptCount val="5"/>
                <c:pt idx="0">
                  <c:v>100</c:v>
                </c:pt>
                <c:pt idx="1">
                  <c:v>88.970129291127947</c:v>
                </c:pt>
                <c:pt idx="2">
                  <c:v>83.19215336602764</c:v>
                </c:pt>
                <c:pt idx="3">
                  <c:v>97.9164809035518</c:v>
                </c:pt>
                <c:pt idx="4">
                  <c:v>104.15812156338238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EAF-453F-AB77-57A91087472A}"/>
            </c:ext>
          </c:extLst>
        </c:ser>
        <c:ser>
          <c:idx val="2"/>
          <c:order val="2"/>
          <c:tx>
            <c:strRef>
              <c:f>'2. Contratti'!$B$45</c:f>
              <c:strCache>
                <c:ptCount val="1"/>
                <c:pt idx="0">
                  <c:v>Intermittente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Contratti'!$C$42:$G$42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Contratti'!$C$45:$G$45</c:f>
              <c:numCache>
                <c:formatCode>#,##0</c:formatCode>
                <c:ptCount val="5"/>
                <c:pt idx="0">
                  <c:v>100</c:v>
                </c:pt>
                <c:pt idx="1">
                  <c:v>128.64970645792565</c:v>
                </c:pt>
                <c:pt idx="2">
                  <c:v>75.851272015655582</c:v>
                </c:pt>
                <c:pt idx="3">
                  <c:v>102.58317025440313</c:v>
                </c:pt>
                <c:pt idx="4">
                  <c:v>201.25244618395303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EAF-453F-AB77-57A91087472A}"/>
            </c:ext>
          </c:extLst>
        </c:ser>
        <c:ser>
          <c:idx val="3"/>
          <c:order val="3"/>
          <c:tx>
            <c:strRef>
              <c:f>'2. Contratti'!$B$46</c:f>
              <c:strCache>
                <c:ptCount val="1"/>
                <c:pt idx="0">
                  <c:v>Apprendistato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Contratti'!$C$42:$G$42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Contratti'!$C$46:$G$46</c:f>
              <c:numCache>
                <c:formatCode>#,##0</c:formatCode>
                <c:ptCount val="5"/>
                <c:pt idx="0">
                  <c:v>100</c:v>
                </c:pt>
                <c:pt idx="1">
                  <c:v>92.120622568093381</c:v>
                </c:pt>
                <c:pt idx="2">
                  <c:v>67.801556420233467</c:v>
                </c:pt>
                <c:pt idx="3">
                  <c:v>96.692607003891055</c:v>
                </c:pt>
                <c:pt idx="4">
                  <c:v>108.75486381322956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EAF-453F-AB77-57A91087472A}"/>
            </c:ext>
          </c:extLst>
        </c:ser>
        <c:ser>
          <c:idx val="4"/>
          <c:order val="4"/>
          <c:tx>
            <c:strRef>
              <c:f>'2. Contratti'!$B$47</c:f>
              <c:strCache>
                <c:ptCount val="1"/>
                <c:pt idx="0">
                  <c:v>Parasubordinato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Contratti'!$C$42:$G$42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Contratti'!$C$47:$G$47</c:f>
              <c:numCache>
                <c:formatCode>#,##0</c:formatCode>
                <c:ptCount val="5"/>
                <c:pt idx="0">
                  <c:v>100</c:v>
                </c:pt>
                <c:pt idx="1">
                  <c:v>81.386861313868607</c:v>
                </c:pt>
                <c:pt idx="2">
                  <c:v>77.659019812304493</c:v>
                </c:pt>
                <c:pt idx="3">
                  <c:v>93.899895724713247</c:v>
                </c:pt>
                <c:pt idx="4">
                  <c:v>101.8769551616267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EAF-453F-AB77-57A91087472A}"/>
            </c:ext>
          </c:extLst>
        </c:ser>
        <c:ser>
          <c:idx val="5"/>
          <c:order val="5"/>
          <c:tx>
            <c:strRef>
              <c:f>'2. Contratti'!$B$48</c:f>
              <c:strCache>
                <c:ptCount val="1"/>
                <c:pt idx="0">
                  <c:v>Domestico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Contratti'!$C$42:$G$42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Contratti'!$C$48:$G$48</c:f>
              <c:numCache>
                <c:formatCode>#,##0</c:formatCode>
                <c:ptCount val="5"/>
                <c:pt idx="0">
                  <c:v>100</c:v>
                </c:pt>
                <c:pt idx="1">
                  <c:v>101.7965525613013</c:v>
                </c:pt>
                <c:pt idx="2">
                  <c:v>177.00898276280651</c:v>
                </c:pt>
                <c:pt idx="3">
                  <c:v>125.03034717164361</c:v>
                </c:pt>
                <c:pt idx="4">
                  <c:v>115.0279193979121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3EAF-453F-AB77-57A910874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24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CESSAZIONI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Contratti'!$B$69</c:f>
              <c:strCache>
                <c:ptCount val="1"/>
                <c:pt idx="0">
                  <c:v>T. indeterminato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Contratti'!$C$68:$G$68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Contratti'!$C$69:$G$69</c:f>
              <c:numCache>
                <c:formatCode>#,##0</c:formatCode>
                <c:ptCount val="5"/>
                <c:pt idx="0">
                  <c:v>100</c:v>
                </c:pt>
                <c:pt idx="1">
                  <c:v>117.48609231694482</c:v>
                </c:pt>
                <c:pt idx="2">
                  <c:v>107.86347917606376</c:v>
                </c:pt>
                <c:pt idx="3">
                  <c:v>117.62141031423845</c:v>
                </c:pt>
                <c:pt idx="4">
                  <c:v>147.73718237858969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290-4E3C-87D3-04C037DC896B}"/>
            </c:ext>
          </c:extLst>
        </c:ser>
        <c:ser>
          <c:idx val="1"/>
          <c:order val="1"/>
          <c:tx>
            <c:strRef>
              <c:f>'2. Contratti'!$B$70</c:f>
              <c:strCache>
                <c:ptCount val="1"/>
                <c:pt idx="0">
                  <c:v>T. determinato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Contratti'!$C$68:$G$68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Contratti'!$C$70:$G$70</c:f>
              <c:numCache>
                <c:formatCode>#,##0</c:formatCode>
                <c:ptCount val="5"/>
                <c:pt idx="0">
                  <c:v>100</c:v>
                </c:pt>
                <c:pt idx="1">
                  <c:v>94.078531668421846</c:v>
                </c:pt>
                <c:pt idx="2">
                  <c:v>87.36272002407101</c:v>
                </c:pt>
                <c:pt idx="3">
                  <c:v>102.57860689032647</c:v>
                </c:pt>
                <c:pt idx="4">
                  <c:v>118.1736121558598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290-4E3C-87D3-04C037DC896B}"/>
            </c:ext>
          </c:extLst>
        </c:ser>
        <c:ser>
          <c:idx val="2"/>
          <c:order val="2"/>
          <c:tx>
            <c:strRef>
              <c:f>'2. Contratti'!$B$71</c:f>
              <c:strCache>
                <c:ptCount val="1"/>
                <c:pt idx="0">
                  <c:v>Intermittente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Contratti'!$C$68:$G$68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Contratti'!$C$71:$G$71</c:f>
              <c:numCache>
                <c:formatCode>#,##0</c:formatCode>
                <c:ptCount val="5"/>
                <c:pt idx="0">
                  <c:v>100</c:v>
                </c:pt>
                <c:pt idx="1">
                  <c:v>126.7605633802817</c:v>
                </c:pt>
                <c:pt idx="2">
                  <c:v>98.591549295774655</c:v>
                </c:pt>
                <c:pt idx="3">
                  <c:v>96.619718309859167</c:v>
                </c:pt>
                <c:pt idx="4">
                  <c:v>128.16901408450704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290-4E3C-87D3-04C037DC896B}"/>
            </c:ext>
          </c:extLst>
        </c:ser>
        <c:ser>
          <c:idx val="3"/>
          <c:order val="3"/>
          <c:tx>
            <c:strRef>
              <c:f>'2. Contratti'!$B$72</c:f>
              <c:strCache>
                <c:ptCount val="1"/>
                <c:pt idx="0">
                  <c:v>Apprendistato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Contratti'!$C$68:$G$68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Contratti'!$C$72:$G$72</c:f>
              <c:numCache>
                <c:formatCode>#,##0</c:formatCode>
                <c:ptCount val="5"/>
                <c:pt idx="0">
                  <c:v>100</c:v>
                </c:pt>
                <c:pt idx="1">
                  <c:v>108.51900393184796</c:v>
                </c:pt>
                <c:pt idx="2">
                  <c:v>90.825688073394488</c:v>
                </c:pt>
                <c:pt idx="3">
                  <c:v>114.80996068152032</c:v>
                </c:pt>
                <c:pt idx="4">
                  <c:v>139.18741808650066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290-4E3C-87D3-04C037DC896B}"/>
            </c:ext>
          </c:extLst>
        </c:ser>
        <c:ser>
          <c:idx val="4"/>
          <c:order val="4"/>
          <c:tx>
            <c:strRef>
              <c:f>'2. Contratti'!$B$73</c:f>
              <c:strCache>
                <c:ptCount val="1"/>
                <c:pt idx="0">
                  <c:v>Parasubordinato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Contratti'!$C$68:$G$68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Contratti'!$C$73:$G$73</c:f>
              <c:numCache>
                <c:formatCode>#,##0</c:formatCode>
                <c:ptCount val="5"/>
                <c:pt idx="0">
                  <c:v>100</c:v>
                </c:pt>
                <c:pt idx="1">
                  <c:v>79.296066252587991</c:v>
                </c:pt>
                <c:pt idx="2">
                  <c:v>126.70807453416148</c:v>
                </c:pt>
                <c:pt idx="3">
                  <c:v>107.45341614906832</c:v>
                </c:pt>
                <c:pt idx="4">
                  <c:v>131.67701863354037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A290-4E3C-87D3-04C037DC896B}"/>
            </c:ext>
          </c:extLst>
        </c:ser>
        <c:ser>
          <c:idx val="5"/>
          <c:order val="5"/>
          <c:tx>
            <c:strRef>
              <c:f>'2. Contratti'!$B$74</c:f>
              <c:strCache>
                <c:ptCount val="1"/>
                <c:pt idx="0">
                  <c:v>Domestico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Contratti'!$C$68:$G$68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Contratti'!$C$74:$G$74</c:f>
              <c:numCache>
                <c:formatCode>#,##0</c:formatCode>
                <c:ptCount val="5"/>
                <c:pt idx="0">
                  <c:v>100</c:v>
                </c:pt>
                <c:pt idx="1">
                  <c:v>98.169717138103167</c:v>
                </c:pt>
                <c:pt idx="2">
                  <c:v>115.14143094841931</c:v>
                </c:pt>
                <c:pt idx="3">
                  <c:v>140.34941763727122</c:v>
                </c:pt>
                <c:pt idx="4">
                  <c:v>149.33444259567386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A290-4E3C-87D3-04C037DC8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AVVIAMENTI - SOMMINISTRATO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Contratti'!$B$50</c:f>
              <c:strCache>
                <c:ptCount val="1"/>
                <c:pt idx="0">
                  <c:v>Somministrato det.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Contratti'!$C$42:$G$42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Contratti'!$C$50:$G$50</c:f>
              <c:numCache>
                <c:formatCode>#,##0</c:formatCode>
                <c:ptCount val="5"/>
                <c:pt idx="0">
                  <c:v>100</c:v>
                </c:pt>
                <c:pt idx="1">
                  <c:v>68.978738236319273</c:v>
                </c:pt>
                <c:pt idx="2">
                  <c:v>60.625072615313115</c:v>
                </c:pt>
                <c:pt idx="3">
                  <c:v>71.209480655280586</c:v>
                </c:pt>
                <c:pt idx="4">
                  <c:v>68.084117578714995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7D3-41AE-B409-09E59A8B6A01}"/>
            </c:ext>
          </c:extLst>
        </c:ser>
        <c:ser>
          <c:idx val="1"/>
          <c:order val="1"/>
          <c:tx>
            <c:strRef>
              <c:f>'2. Contratti'!$B$51</c:f>
              <c:strCache>
                <c:ptCount val="1"/>
                <c:pt idx="0">
                  <c:v>Somministrato ind.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Contratti'!$C$42:$G$42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Contratti'!$C$51:$G$51</c:f>
              <c:numCache>
                <c:formatCode>#,##0</c:formatCode>
                <c:ptCount val="5"/>
                <c:pt idx="0">
                  <c:v>100</c:v>
                </c:pt>
                <c:pt idx="1">
                  <c:v>320.85561497326205</c:v>
                </c:pt>
                <c:pt idx="2">
                  <c:v>106.95187165775401</c:v>
                </c:pt>
                <c:pt idx="3">
                  <c:v>124.06417112299467</c:v>
                </c:pt>
                <c:pt idx="4">
                  <c:v>200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7D3-41AE-B409-09E59A8B6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CESSAZIONI - SOMMINISTRATO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Contratti'!$B$76</c:f>
              <c:strCache>
                <c:ptCount val="1"/>
                <c:pt idx="0">
                  <c:v>Somministrato det.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Contratti'!$C$68:$G$68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Contratti'!$C$76:$G$76</c:f>
              <c:numCache>
                <c:formatCode>#,##0</c:formatCode>
                <c:ptCount val="5"/>
                <c:pt idx="0">
                  <c:v>100</c:v>
                </c:pt>
                <c:pt idx="1">
                  <c:v>69.408048666354702</c:v>
                </c:pt>
                <c:pt idx="2">
                  <c:v>58.809078146934958</c:v>
                </c:pt>
                <c:pt idx="3">
                  <c:v>72.157229761347679</c:v>
                </c:pt>
                <c:pt idx="4">
                  <c:v>73.327094057089383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165-47C2-87BA-ED76CDF2D0E2}"/>
            </c:ext>
          </c:extLst>
        </c:ser>
        <c:ser>
          <c:idx val="1"/>
          <c:order val="1"/>
          <c:tx>
            <c:strRef>
              <c:f>'2. Contratti'!$B$77</c:f>
              <c:strCache>
                <c:ptCount val="1"/>
                <c:pt idx="0">
                  <c:v>Somministrato ind.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Contratti'!$C$68:$G$68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Contratti'!$C$77:$G$77</c:f>
              <c:numCache>
                <c:formatCode>#,##0</c:formatCode>
                <c:ptCount val="5"/>
                <c:pt idx="0">
                  <c:v>100</c:v>
                </c:pt>
                <c:pt idx="1">
                  <c:v>157.22222222222223</c:v>
                </c:pt>
                <c:pt idx="2">
                  <c:v>99.444444444444443</c:v>
                </c:pt>
                <c:pt idx="3">
                  <c:v>139.44444444444443</c:v>
                </c:pt>
                <c:pt idx="4">
                  <c:v>248.33333333333334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165-47C2-87BA-ED76CDF2D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Titpologia clientela'!$B$36</c:f>
              <c:strCache>
                <c:ptCount val="1"/>
                <c:pt idx="0">
                  <c:v>Servizi alle imprese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16C6-4A7F-9086-9BB4E2EA7CDA}"/>
              </c:ext>
            </c:extLst>
          </c:dPt>
          <c:cat>
            <c:strRef>
              <c:f>'1. Titpologia clientela'!$C$35:$G$35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Titpologia clientela'!$C$36:$G$36</c:f>
              <c:numCache>
                <c:formatCode>#,##0</c:formatCode>
                <c:ptCount val="5"/>
                <c:pt idx="0">
                  <c:v>100</c:v>
                </c:pt>
                <c:pt idx="1">
                  <c:v>102.96172811616331</c:v>
                </c:pt>
                <c:pt idx="2">
                  <c:v>105.08837665827953</c:v>
                </c:pt>
                <c:pt idx="3">
                  <c:v>109.25208964641546</c:v>
                </c:pt>
                <c:pt idx="4">
                  <c:v>112.96242920908928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5BF-4705-B77F-2F04E25F0501}"/>
            </c:ext>
          </c:extLst>
        </c:ser>
        <c:ser>
          <c:idx val="1"/>
          <c:order val="1"/>
          <c:tx>
            <c:strRef>
              <c:f>'1. Titpologia clientela'!$B$37</c:f>
              <c:strCache>
                <c:ptCount val="1"/>
                <c:pt idx="0">
                  <c:v>Servizi alla persona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6C6-4A7F-9086-9BB4E2EA7CDA}"/>
              </c:ext>
            </c:extLst>
          </c:dPt>
          <c:cat>
            <c:strRef>
              <c:f>'1. Titpologia clientela'!$C$35:$G$35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Titpologia clientela'!$C$37:$G$37</c:f>
              <c:numCache>
                <c:formatCode>#,##0</c:formatCode>
                <c:ptCount val="5"/>
                <c:pt idx="0">
                  <c:v>100</c:v>
                </c:pt>
                <c:pt idx="1">
                  <c:v>101.85138740053353</c:v>
                </c:pt>
                <c:pt idx="2">
                  <c:v>102.25609339018217</c:v>
                </c:pt>
                <c:pt idx="3">
                  <c:v>103.9376182767505</c:v>
                </c:pt>
                <c:pt idx="4">
                  <c:v>105.47778107115985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5BF-4705-B77F-2F04E25F0501}"/>
            </c:ext>
          </c:extLst>
        </c:ser>
        <c:ser>
          <c:idx val="2"/>
          <c:order val="2"/>
          <c:tx>
            <c:strRef>
              <c:f>'1. Titpologia clientela'!$B$38</c:f>
              <c:strCache>
                <c:ptCount val="1"/>
                <c:pt idx="0">
                  <c:v>Servizi misti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6C6-4A7F-9086-9BB4E2EA7CDA}"/>
              </c:ext>
            </c:extLst>
          </c:dPt>
          <c:cat>
            <c:strRef>
              <c:f>'1. Titpologia clientela'!$C$35:$G$35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Titpologia clientela'!$C$38:$G$38</c:f>
              <c:numCache>
                <c:formatCode>#,##0</c:formatCode>
                <c:ptCount val="5"/>
                <c:pt idx="0">
                  <c:v>100</c:v>
                </c:pt>
                <c:pt idx="1">
                  <c:v>101.09516642506884</c:v>
                </c:pt>
                <c:pt idx="2">
                  <c:v>101.87960798729357</c:v>
                </c:pt>
                <c:pt idx="3">
                  <c:v>103.46929858023705</c:v>
                </c:pt>
                <c:pt idx="4">
                  <c:v>104.51244633407084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5BF-4705-B77F-2F04E25F0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>
                <a:solidFill>
                  <a:schemeClr val="tx1"/>
                </a:solidFill>
              </a:rPr>
              <a:t>COMPOSIZIONE</a:t>
            </a:r>
            <a:r>
              <a:rPr lang="it-IT" b="1" baseline="0">
                <a:solidFill>
                  <a:schemeClr val="tx1"/>
                </a:solidFill>
              </a:rPr>
              <a:t> AVVIAMENTI</a:t>
            </a:r>
            <a:endParaRPr lang="it-I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3253966225852793"/>
          <c:y val="0.28272313593936854"/>
          <c:w val="0.34172918672958619"/>
          <c:h val="0.5939818913168398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F7-4808-851C-5D65C8CE6CF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F7-4808-851C-5D65C8CE6CF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F7-4808-851C-5D65C8CE6CF4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6F7-4808-851C-5D65C8CE6CF4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6F7-4808-851C-5D65C8CE6CF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6F7-4808-851C-5D65C8CE6CF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6F7-4808-851C-5D65C8CE6CF4}"/>
              </c:ext>
            </c:extLst>
          </c:dPt>
          <c:dLbls>
            <c:dLbl>
              <c:idx val="0"/>
              <c:layout>
                <c:manualLayout>
                  <c:x val="5.9700457671341784E-3"/>
                  <c:y val="5.2668934134712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F7-4808-851C-5D65C8CE6CF4}"/>
                </c:ext>
              </c:extLst>
            </c:dLbl>
            <c:dLbl>
              <c:idx val="1"/>
              <c:layout>
                <c:manualLayout>
                  <c:x val="6.04498112996438E-3"/>
                  <c:y val="-7.6552930883639549E-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F7-4808-851C-5D65C8CE6CF4}"/>
                </c:ext>
              </c:extLst>
            </c:dLbl>
            <c:dLbl>
              <c:idx val="2"/>
              <c:layout>
                <c:manualLayout>
                  <c:x val="-4.2636291294916714E-3"/>
                  <c:y val="3.04685582941185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F7-4808-851C-5D65C8CE6CF4}"/>
                </c:ext>
              </c:extLst>
            </c:dLbl>
            <c:dLbl>
              <c:idx val="4"/>
              <c:layout>
                <c:manualLayout>
                  <c:x val="8.7776184756904463E-3"/>
                  <c:y val="-1.6095606392396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F7-4808-851C-5D65C8CE6CF4}"/>
                </c:ext>
              </c:extLst>
            </c:dLbl>
            <c:dLbl>
              <c:idx val="6"/>
              <c:layout>
                <c:manualLayout>
                  <c:x val="9.5699089365279284E-3"/>
                  <c:y val="-3.375984251968504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6F7-4808-851C-5D65C8CE6CF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Contratti'!$B$9:$B$15</c:f>
              <c:strCache>
                <c:ptCount val="7"/>
                <c:pt idx="0">
                  <c:v>T. indeterminato</c:v>
                </c:pt>
                <c:pt idx="1">
                  <c:v>T. determinato</c:v>
                </c:pt>
                <c:pt idx="2">
                  <c:v>Intermittente</c:v>
                </c:pt>
                <c:pt idx="3">
                  <c:v>Apprendistato</c:v>
                </c:pt>
                <c:pt idx="4">
                  <c:v>Parasubordinato</c:v>
                </c:pt>
                <c:pt idx="5">
                  <c:v>Domestico</c:v>
                </c:pt>
                <c:pt idx="6">
                  <c:v>Altro</c:v>
                </c:pt>
              </c:strCache>
            </c:strRef>
          </c:cat>
          <c:val>
            <c:numRef>
              <c:f>'2. Contratti'!$C$9:$C$15</c:f>
              <c:numCache>
                <c:formatCode>#,##0</c:formatCode>
                <c:ptCount val="7"/>
                <c:pt idx="0">
                  <c:v>9815</c:v>
                </c:pt>
                <c:pt idx="1">
                  <c:v>35044</c:v>
                </c:pt>
                <c:pt idx="2">
                  <c:v>5142</c:v>
                </c:pt>
                <c:pt idx="3">
                  <c:v>1118</c:v>
                </c:pt>
                <c:pt idx="4">
                  <c:v>3908</c:v>
                </c:pt>
                <c:pt idx="5">
                  <c:v>4738</c:v>
                </c:pt>
                <c:pt idx="6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F7-4808-851C-5D65C8CE6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SALDO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Contratti'!$C$81</c:f>
              <c:strCache>
                <c:ptCount val="1"/>
                <c:pt idx="0">
                  <c:v>Anno
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 Contratti'!$B$82:$B$88</c:f>
              <c:strCache>
                <c:ptCount val="7"/>
                <c:pt idx="0">
                  <c:v>T. indeterminato</c:v>
                </c:pt>
                <c:pt idx="1">
                  <c:v>T. determinato</c:v>
                </c:pt>
                <c:pt idx="2">
                  <c:v>Intermittente</c:v>
                </c:pt>
                <c:pt idx="3">
                  <c:v>Apprendistato</c:v>
                </c:pt>
                <c:pt idx="4">
                  <c:v>Parasubordinato</c:v>
                </c:pt>
                <c:pt idx="5">
                  <c:v>Domestico</c:v>
                </c:pt>
                <c:pt idx="6">
                  <c:v>Altro</c:v>
                </c:pt>
              </c:strCache>
            </c:strRef>
          </c:cat>
          <c:val>
            <c:numRef>
              <c:f>'2. Contratti'!$C$82:$C$88</c:f>
              <c:numCache>
                <c:formatCode>#,##0</c:formatCode>
                <c:ptCount val="7"/>
                <c:pt idx="0">
                  <c:v>-254</c:v>
                </c:pt>
                <c:pt idx="1">
                  <c:v>410</c:v>
                </c:pt>
                <c:pt idx="2">
                  <c:v>2200</c:v>
                </c:pt>
                <c:pt idx="3">
                  <c:v>265</c:v>
                </c:pt>
                <c:pt idx="4">
                  <c:v>3353</c:v>
                </c:pt>
                <c:pt idx="5">
                  <c:v>513</c:v>
                </c:pt>
                <c:pt idx="6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9-4AD3-A4F3-C1422E488253}"/>
            </c:ext>
          </c:extLst>
        </c:ser>
        <c:ser>
          <c:idx val="1"/>
          <c:order val="1"/>
          <c:tx>
            <c:strRef>
              <c:f>'2. Contratti'!$D$81</c:f>
              <c:strCache>
                <c:ptCount val="1"/>
                <c:pt idx="0">
                  <c:v>Anno
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 Contratti'!$B$82:$B$88</c:f>
              <c:strCache>
                <c:ptCount val="7"/>
                <c:pt idx="0">
                  <c:v>T. indeterminato</c:v>
                </c:pt>
                <c:pt idx="1">
                  <c:v>T. determinato</c:v>
                </c:pt>
                <c:pt idx="2">
                  <c:v>Intermittente</c:v>
                </c:pt>
                <c:pt idx="3">
                  <c:v>Apprendistato</c:v>
                </c:pt>
                <c:pt idx="4">
                  <c:v>Parasubordinato</c:v>
                </c:pt>
                <c:pt idx="5">
                  <c:v>Domestico</c:v>
                </c:pt>
                <c:pt idx="6">
                  <c:v>Altro</c:v>
                </c:pt>
              </c:strCache>
            </c:strRef>
          </c:cat>
          <c:val>
            <c:numRef>
              <c:f>'2. Contratti'!$D$82:$D$88</c:f>
              <c:numCache>
                <c:formatCode>#,##0</c:formatCode>
                <c:ptCount val="7"/>
                <c:pt idx="0">
                  <c:v>1463</c:v>
                </c:pt>
                <c:pt idx="1">
                  <c:v>-1333</c:v>
                </c:pt>
                <c:pt idx="2">
                  <c:v>2837</c:v>
                </c:pt>
                <c:pt idx="3">
                  <c:v>119</c:v>
                </c:pt>
                <c:pt idx="4">
                  <c:v>2739</c:v>
                </c:pt>
                <c:pt idx="5">
                  <c:v>653</c:v>
                </c:pt>
                <c:pt idx="6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69-4AD3-A4F3-C1422E488253}"/>
            </c:ext>
          </c:extLst>
        </c:ser>
        <c:ser>
          <c:idx val="2"/>
          <c:order val="2"/>
          <c:tx>
            <c:strRef>
              <c:f>'2. Contratti'!$E$81</c:f>
              <c:strCache>
                <c:ptCount val="1"/>
                <c:pt idx="0">
                  <c:v>Anno
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 Contratti'!$B$82:$B$88</c:f>
              <c:strCache>
                <c:ptCount val="7"/>
                <c:pt idx="0">
                  <c:v>T. indeterminato</c:v>
                </c:pt>
                <c:pt idx="1">
                  <c:v>T. determinato</c:v>
                </c:pt>
                <c:pt idx="2">
                  <c:v>Intermittente</c:v>
                </c:pt>
                <c:pt idx="3">
                  <c:v>Apprendistato</c:v>
                </c:pt>
                <c:pt idx="4">
                  <c:v>Parasubordinato</c:v>
                </c:pt>
                <c:pt idx="5">
                  <c:v>Domestico</c:v>
                </c:pt>
                <c:pt idx="6">
                  <c:v>Altro</c:v>
                </c:pt>
              </c:strCache>
            </c:strRef>
          </c:cat>
          <c:val>
            <c:numRef>
              <c:f>'2. Contratti'!$E$82:$E$88</c:f>
              <c:numCache>
                <c:formatCode>#,##0</c:formatCode>
                <c:ptCount val="7"/>
                <c:pt idx="0">
                  <c:v>-249</c:v>
                </c:pt>
                <c:pt idx="1">
                  <c:v>-1045</c:v>
                </c:pt>
                <c:pt idx="2">
                  <c:v>1588</c:v>
                </c:pt>
                <c:pt idx="3">
                  <c:v>4</c:v>
                </c:pt>
                <c:pt idx="4">
                  <c:v>2367</c:v>
                </c:pt>
                <c:pt idx="5">
                  <c:v>3139</c:v>
                </c:pt>
                <c:pt idx="6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69-4AD3-A4F3-C1422E488253}"/>
            </c:ext>
          </c:extLst>
        </c:ser>
        <c:ser>
          <c:idx val="3"/>
          <c:order val="3"/>
          <c:tx>
            <c:strRef>
              <c:f>'2. Contratti'!$F$81</c:f>
              <c:strCache>
                <c:ptCount val="1"/>
                <c:pt idx="0">
                  <c:v>Anno
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'2. Contratti'!$B$82:$B$88</c:f>
              <c:strCache>
                <c:ptCount val="7"/>
                <c:pt idx="0">
                  <c:v>T. indeterminato</c:v>
                </c:pt>
                <c:pt idx="1">
                  <c:v>T. determinato</c:v>
                </c:pt>
                <c:pt idx="2">
                  <c:v>Intermittente</c:v>
                </c:pt>
                <c:pt idx="3">
                  <c:v>Apprendistato</c:v>
                </c:pt>
                <c:pt idx="4">
                  <c:v>Parasubordinato</c:v>
                </c:pt>
                <c:pt idx="5">
                  <c:v>Domestico</c:v>
                </c:pt>
                <c:pt idx="6">
                  <c:v>Altro</c:v>
                </c:pt>
              </c:strCache>
            </c:strRef>
          </c:cat>
          <c:val>
            <c:numRef>
              <c:f>'2. Contratti'!$F$82:$F$88</c:f>
              <c:numCache>
                <c:formatCode>#,##0</c:formatCode>
                <c:ptCount val="7"/>
                <c:pt idx="0">
                  <c:v>640</c:v>
                </c:pt>
                <c:pt idx="1">
                  <c:v>-1148</c:v>
                </c:pt>
                <c:pt idx="2">
                  <c:v>2278</c:v>
                </c:pt>
                <c:pt idx="3">
                  <c:v>118</c:v>
                </c:pt>
                <c:pt idx="4">
                  <c:v>3083</c:v>
                </c:pt>
                <c:pt idx="5">
                  <c:v>89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69-4AD3-A4F3-C1422E488253}"/>
            </c:ext>
          </c:extLst>
        </c:ser>
        <c:ser>
          <c:idx val="4"/>
          <c:order val="4"/>
          <c:tx>
            <c:strRef>
              <c:f>'2. Contratti'!$G$81</c:f>
              <c:strCache>
                <c:ptCount val="1"/>
                <c:pt idx="0">
                  <c:v>Anno
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'2. Contratti'!$B$82:$B$88</c:f>
              <c:strCache>
                <c:ptCount val="7"/>
                <c:pt idx="0">
                  <c:v>T. indeterminato</c:v>
                </c:pt>
                <c:pt idx="1">
                  <c:v>T. determinato</c:v>
                </c:pt>
                <c:pt idx="2">
                  <c:v>Intermittente</c:v>
                </c:pt>
                <c:pt idx="3">
                  <c:v>Apprendistato</c:v>
                </c:pt>
                <c:pt idx="4">
                  <c:v>Parasubordinato</c:v>
                </c:pt>
                <c:pt idx="5">
                  <c:v>Domestico</c:v>
                </c:pt>
                <c:pt idx="6">
                  <c:v>Altro</c:v>
                </c:pt>
              </c:strCache>
            </c:strRef>
          </c:cat>
          <c:val>
            <c:numRef>
              <c:f>'2. Contratti'!$G$82:$G$88</c:f>
              <c:numCache>
                <c:formatCode>#,##0</c:formatCode>
                <c:ptCount val="7"/>
                <c:pt idx="0">
                  <c:v>-11</c:v>
                </c:pt>
                <c:pt idx="1">
                  <c:v>-4231</c:v>
                </c:pt>
                <c:pt idx="2">
                  <c:v>4687</c:v>
                </c:pt>
                <c:pt idx="3">
                  <c:v>56</c:v>
                </c:pt>
                <c:pt idx="4">
                  <c:v>3272</c:v>
                </c:pt>
                <c:pt idx="5">
                  <c:v>-647</c:v>
                </c:pt>
                <c:pt idx="6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69-4AD3-A4F3-C1422E488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3941328"/>
        <c:axId val="753939360"/>
      </c:barChart>
      <c:catAx>
        <c:axId val="75394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53939360"/>
        <c:crosses val="autoZero"/>
        <c:auto val="1"/>
        <c:lblAlgn val="ctr"/>
        <c:lblOffset val="100"/>
        <c:noMultiLvlLbl val="0"/>
      </c:catAx>
      <c:valAx>
        <c:axId val="75393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5394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SALDO - SOMMINISTRATO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Contratti'!$C$81</c:f>
              <c:strCache>
                <c:ptCount val="1"/>
                <c:pt idx="0">
                  <c:v>Anno
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 Contratti'!$B$90:$B$91</c:f>
              <c:strCache>
                <c:ptCount val="2"/>
                <c:pt idx="0">
                  <c:v>Somministrato det.</c:v>
                </c:pt>
                <c:pt idx="1">
                  <c:v>Somministrato ind.</c:v>
                </c:pt>
              </c:strCache>
            </c:strRef>
          </c:cat>
          <c:val>
            <c:numRef>
              <c:f>'2. Contratti'!$C$90:$C$91</c:f>
              <c:numCache>
                <c:formatCode>#,##0</c:formatCode>
                <c:ptCount val="2"/>
                <c:pt idx="0">
                  <c:v>59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63-4B3C-836E-CE4E14C23E31}"/>
            </c:ext>
          </c:extLst>
        </c:ser>
        <c:ser>
          <c:idx val="1"/>
          <c:order val="1"/>
          <c:tx>
            <c:strRef>
              <c:f>'2. Contratti'!$D$81</c:f>
              <c:strCache>
                <c:ptCount val="1"/>
                <c:pt idx="0">
                  <c:v>Anno
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 Contratti'!$B$90:$B$91</c:f>
              <c:strCache>
                <c:ptCount val="2"/>
                <c:pt idx="0">
                  <c:v>Somministrato det.</c:v>
                </c:pt>
                <c:pt idx="1">
                  <c:v>Somministrato ind.</c:v>
                </c:pt>
              </c:strCache>
            </c:strRef>
          </c:cat>
          <c:val>
            <c:numRef>
              <c:f>'2. Contratti'!$D$90:$D$91</c:f>
              <c:numCache>
                <c:formatCode>#,##0</c:formatCode>
                <c:ptCount val="2"/>
                <c:pt idx="0">
                  <c:v>4</c:v>
                </c:pt>
                <c:pt idx="1">
                  <c:v>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63-4B3C-836E-CE4E14C23E31}"/>
            </c:ext>
          </c:extLst>
        </c:ser>
        <c:ser>
          <c:idx val="2"/>
          <c:order val="2"/>
          <c:tx>
            <c:strRef>
              <c:f>'2. Contratti'!$E$81</c:f>
              <c:strCache>
                <c:ptCount val="1"/>
                <c:pt idx="0">
                  <c:v>Anno
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 Contratti'!$B$90:$B$91</c:f>
              <c:strCache>
                <c:ptCount val="2"/>
                <c:pt idx="0">
                  <c:v>Somministrato det.</c:v>
                </c:pt>
                <c:pt idx="1">
                  <c:v>Somministrato ind.</c:v>
                </c:pt>
              </c:strCache>
            </c:strRef>
          </c:cat>
          <c:val>
            <c:numRef>
              <c:f>'2. Contratti'!$E$90:$E$91</c:f>
              <c:numCache>
                <c:formatCode>#,##0</c:formatCode>
                <c:ptCount val="2"/>
                <c:pt idx="0">
                  <c:v>191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63-4B3C-836E-CE4E14C23E31}"/>
            </c:ext>
          </c:extLst>
        </c:ser>
        <c:ser>
          <c:idx val="3"/>
          <c:order val="3"/>
          <c:tx>
            <c:strRef>
              <c:f>'2. Contratti'!$F$81</c:f>
              <c:strCache>
                <c:ptCount val="1"/>
                <c:pt idx="0">
                  <c:v>Anno
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'2. Contratti'!$B$90:$B$91</c:f>
              <c:strCache>
                <c:ptCount val="2"/>
                <c:pt idx="0">
                  <c:v>Somministrato det.</c:v>
                </c:pt>
                <c:pt idx="1">
                  <c:v>Somministrato ind.</c:v>
                </c:pt>
              </c:strCache>
            </c:strRef>
          </c:cat>
          <c:val>
            <c:numRef>
              <c:f>'2. Contratti'!$F$90:$F$91</c:f>
              <c:numCache>
                <c:formatCode>#,##0</c:formatCode>
                <c:ptCount val="2"/>
                <c:pt idx="0">
                  <c:v>-39</c:v>
                </c:pt>
                <c:pt idx="1">
                  <c:v>-19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63-4B3C-836E-CE4E14C23E31}"/>
            </c:ext>
          </c:extLst>
        </c:ser>
        <c:ser>
          <c:idx val="4"/>
          <c:order val="4"/>
          <c:tx>
            <c:strRef>
              <c:f>'2. Contratti'!$G$81</c:f>
              <c:strCache>
                <c:ptCount val="1"/>
                <c:pt idx="0">
                  <c:v>Anno
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'2. Contratti'!$B$90:$B$91</c:f>
              <c:strCache>
                <c:ptCount val="2"/>
                <c:pt idx="0">
                  <c:v>Somministrato det.</c:v>
                </c:pt>
                <c:pt idx="1">
                  <c:v>Somministrato ind.</c:v>
                </c:pt>
              </c:strCache>
            </c:strRef>
          </c:cat>
          <c:val>
            <c:numRef>
              <c:f>'2. Contratti'!$G$90:$G$91</c:f>
              <c:numCache>
                <c:formatCode>#,##0</c:formatCode>
                <c:ptCount val="2"/>
                <c:pt idx="0">
                  <c:v>-408</c:v>
                </c:pt>
                <c:pt idx="1">
                  <c:v>-73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63-4B3C-836E-CE4E14C23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3943296"/>
        <c:axId val="753946248"/>
      </c:barChart>
      <c:catAx>
        <c:axId val="75394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53946248"/>
        <c:crosses val="autoZero"/>
        <c:auto val="1"/>
        <c:lblAlgn val="ctr"/>
        <c:lblOffset val="100"/>
        <c:noMultiLvlLbl val="0"/>
      </c:catAx>
      <c:valAx>
        <c:axId val="753946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5394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Classe età'!$B$34</c:f>
              <c:strCache>
                <c:ptCount val="1"/>
                <c:pt idx="0">
                  <c:v>&lt;30 anni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Classe età'!$C$33:$G$33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Classe età'!$C$34:$G$34</c:f>
              <c:numCache>
                <c:formatCode>#,##0</c:formatCode>
                <c:ptCount val="5"/>
                <c:pt idx="0">
                  <c:v>100</c:v>
                </c:pt>
                <c:pt idx="1">
                  <c:v>97.101631907252212</c:v>
                </c:pt>
                <c:pt idx="2">
                  <c:v>89.074412450381203</c:v>
                </c:pt>
                <c:pt idx="3">
                  <c:v>107.44124503811985</c:v>
                </c:pt>
                <c:pt idx="4">
                  <c:v>120.38308865225883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499-42A3-B5AE-1DF61DFF62D1}"/>
            </c:ext>
          </c:extLst>
        </c:ser>
        <c:ser>
          <c:idx val="1"/>
          <c:order val="1"/>
          <c:tx>
            <c:strRef>
              <c:f>'2. Classe età'!$B$35</c:f>
              <c:strCache>
                <c:ptCount val="1"/>
                <c:pt idx="0">
                  <c:v>30-49 anni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Classe età'!$C$33:$G$33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Classe età'!$C$35:$G$35</c:f>
              <c:numCache>
                <c:formatCode>#,##0</c:formatCode>
                <c:ptCount val="5"/>
                <c:pt idx="0">
                  <c:v>100</c:v>
                </c:pt>
                <c:pt idx="1">
                  <c:v>96.305895095157041</c:v>
                </c:pt>
                <c:pt idx="2">
                  <c:v>91.354634070864932</c:v>
                </c:pt>
                <c:pt idx="3">
                  <c:v>99.415905926040537</c:v>
                </c:pt>
                <c:pt idx="4">
                  <c:v>107.55454123472073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499-42A3-B5AE-1DF61DFF62D1}"/>
            </c:ext>
          </c:extLst>
        </c:ser>
        <c:ser>
          <c:idx val="2"/>
          <c:order val="2"/>
          <c:tx>
            <c:strRef>
              <c:f>'2. Classe età'!$B$36</c:f>
              <c:strCache>
                <c:ptCount val="1"/>
                <c:pt idx="0">
                  <c:v>50-69 anni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Classe età'!$C$33:$G$33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Classe età'!$C$36:$G$36</c:f>
              <c:numCache>
                <c:formatCode>#,##0</c:formatCode>
                <c:ptCount val="5"/>
                <c:pt idx="0">
                  <c:v>100</c:v>
                </c:pt>
                <c:pt idx="1">
                  <c:v>105.41679205537164</c:v>
                </c:pt>
                <c:pt idx="2">
                  <c:v>100.75233222991274</c:v>
                </c:pt>
                <c:pt idx="3">
                  <c:v>109.65994583207946</c:v>
                </c:pt>
                <c:pt idx="4">
                  <c:v>127.50526632560938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499-42A3-B5AE-1DF61DFF62D1}"/>
            </c:ext>
          </c:extLst>
        </c:ser>
        <c:ser>
          <c:idx val="3"/>
          <c:order val="3"/>
          <c:tx>
            <c:strRef>
              <c:f>'2. Classe età'!$B$37</c:f>
              <c:strCache>
                <c:ptCount val="1"/>
                <c:pt idx="0">
                  <c:v>≥70 anni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'2. Classe età'!$C$33:$G$33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Classe età'!$C$37:$G$37</c:f>
              <c:numCache>
                <c:formatCode>#,##0</c:formatCode>
                <c:ptCount val="5"/>
                <c:pt idx="0">
                  <c:v>100</c:v>
                </c:pt>
                <c:pt idx="1">
                  <c:v>107.14285714285714</c:v>
                </c:pt>
                <c:pt idx="2">
                  <c:v>105.84415584415585</c:v>
                </c:pt>
                <c:pt idx="3">
                  <c:v>124.02597402597402</c:v>
                </c:pt>
                <c:pt idx="4">
                  <c:v>163.63636363636365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499-42A3-B5AE-1DF61DFF6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8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CESSAZIONI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Classe età'!$B$52</c:f>
              <c:strCache>
                <c:ptCount val="1"/>
                <c:pt idx="0">
                  <c:v>&lt;30 anni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Classe età'!$C$51:$G$51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Classe età'!$C$52:$G$52</c:f>
              <c:numCache>
                <c:formatCode>#,##0</c:formatCode>
                <c:ptCount val="5"/>
                <c:pt idx="0">
                  <c:v>100</c:v>
                </c:pt>
                <c:pt idx="1">
                  <c:v>94.667652616876182</c:v>
                </c:pt>
                <c:pt idx="2">
                  <c:v>86.410319612192922</c:v>
                </c:pt>
                <c:pt idx="3">
                  <c:v>108.19160299071564</c:v>
                </c:pt>
                <c:pt idx="4">
                  <c:v>129.81677758606526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575-47AD-A27A-17F7ECA7AD39}"/>
            </c:ext>
          </c:extLst>
        </c:ser>
        <c:ser>
          <c:idx val="1"/>
          <c:order val="1"/>
          <c:tx>
            <c:strRef>
              <c:f>'2. Classe età'!$B$53</c:f>
              <c:strCache>
                <c:ptCount val="1"/>
                <c:pt idx="0">
                  <c:v>30-49 anni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Classe età'!$C$51:$G$51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Classe età'!$C$53:$G$53</c:f>
              <c:numCache>
                <c:formatCode>#,##0</c:formatCode>
                <c:ptCount val="5"/>
                <c:pt idx="0">
                  <c:v>100</c:v>
                </c:pt>
                <c:pt idx="1">
                  <c:v>96.476122847505778</c:v>
                </c:pt>
                <c:pt idx="2">
                  <c:v>90.546777915852999</c:v>
                </c:pt>
                <c:pt idx="3">
                  <c:v>102.77383277116989</c:v>
                </c:pt>
                <c:pt idx="4">
                  <c:v>118.3028581572874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575-47AD-A27A-17F7ECA7AD39}"/>
            </c:ext>
          </c:extLst>
        </c:ser>
        <c:ser>
          <c:idx val="2"/>
          <c:order val="2"/>
          <c:tx>
            <c:strRef>
              <c:f>'2. Classe età'!$B$54</c:f>
              <c:strCache>
                <c:ptCount val="1"/>
                <c:pt idx="0">
                  <c:v>50-69 anni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Classe età'!$C$51:$G$51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Classe età'!$C$54:$G$54</c:f>
              <c:numCache>
                <c:formatCode>#,##0</c:formatCode>
                <c:ptCount val="5"/>
                <c:pt idx="0">
                  <c:v>100</c:v>
                </c:pt>
                <c:pt idx="1">
                  <c:v>105.44828904607148</c:v>
                </c:pt>
                <c:pt idx="2">
                  <c:v>105.12330338367425</c:v>
                </c:pt>
                <c:pt idx="3">
                  <c:v>117.16688969604283</c:v>
                </c:pt>
                <c:pt idx="4">
                  <c:v>133.96100172051234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575-47AD-A27A-17F7ECA7AD39}"/>
            </c:ext>
          </c:extLst>
        </c:ser>
        <c:ser>
          <c:idx val="3"/>
          <c:order val="3"/>
          <c:tx>
            <c:strRef>
              <c:f>'2. Classe età'!$B$55</c:f>
              <c:strCache>
                <c:ptCount val="1"/>
                <c:pt idx="0">
                  <c:v>≥70 anni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'2. Classe età'!$C$51:$G$51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Classe età'!$C$55:$G$55</c:f>
              <c:numCache>
                <c:formatCode>#,##0</c:formatCode>
                <c:ptCount val="5"/>
                <c:pt idx="0">
                  <c:v>100</c:v>
                </c:pt>
                <c:pt idx="1">
                  <c:v>116.21621621621621</c:v>
                </c:pt>
                <c:pt idx="2">
                  <c:v>144.14414414414415</c:v>
                </c:pt>
                <c:pt idx="3">
                  <c:v>163.06306306306305</c:v>
                </c:pt>
                <c:pt idx="4">
                  <c:v>190.09009009009009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575-47AD-A27A-17F7ECA7A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COMPOSIZIONE</a:t>
            </a:r>
            <a:r>
              <a:rPr lang="it-IT" b="1" baseline="0"/>
              <a:t> AVVIAMENTI</a:t>
            </a:r>
            <a:endParaRPr lang="it-I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4480909988800806"/>
          <c:y val="0.27465988626421695"/>
          <c:w val="0.31038180022398387"/>
          <c:h val="0.633157261592300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025-4038-A379-3608AC30FB6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8E-47E3-996D-D9969A6B5508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25-4038-A379-3608AC30FB61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8E-47E3-996D-D9969A6B550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8E-47E3-996D-D9969A6B5508}"/>
              </c:ext>
            </c:extLst>
          </c:dPt>
          <c:dLbls>
            <c:dLbl>
              <c:idx val="0"/>
              <c:layout>
                <c:manualLayout>
                  <c:x val="2.316412783060281E-3"/>
                  <c:y val="5.22681539807524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25-4038-A379-3608AC30FB61}"/>
                </c:ext>
              </c:extLst>
            </c:dLbl>
            <c:dLbl>
              <c:idx val="1"/>
              <c:layout>
                <c:manualLayout>
                  <c:x val="-7.6872916903817895E-2"/>
                  <c:y val="-0.119907407407407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8E-47E3-996D-D9969A6B5508}"/>
                </c:ext>
              </c:extLst>
            </c:dLbl>
            <c:dLbl>
              <c:idx val="2"/>
              <c:layout>
                <c:manualLayout>
                  <c:x val="-1.0810164589058096E-2"/>
                  <c:y val="5.3456182560513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25-4038-A379-3608AC30FB61}"/>
                </c:ext>
              </c:extLst>
            </c:dLbl>
            <c:dLbl>
              <c:idx val="3"/>
              <c:layout>
                <c:manualLayout>
                  <c:x val="-1.5832111762516268E-2"/>
                  <c:y val="2.327573636628754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58E-47E3-996D-D9969A6B5508}"/>
                </c:ext>
              </c:extLst>
            </c:dLbl>
            <c:dLbl>
              <c:idx val="4"/>
              <c:layout>
                <c:manualLayout>
                  <c:x val="5.7950795371713444E-2"/>
                  <c:y val="1.27715806357538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58E-47E3-996D-D9969A6B550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Classe età'!$B$9:$B$13</c:f>
              <c:strCache>
                <c:ptCount val="5"/>
                <c:pt idx="0">
                  <c:v>&lt;30 anni</c:v>
                </c:pt>
                <c:pt idx="1">
                  <c:v>30-49 anni</c:v>
                </c:pt>
                <c:pt idx="2">
                  <c:v>50-69 anni</c:v>
                </c:pt>
                <c:pt idx="3">
                  <c:v>≥70 anni</c:v>
                </c:pt>
                <c:pt idx="4">
                  <c:v>N.c.</c:v>
                </c:pt>
              </c:strCache>
            </c:strRef>
          </c:cat>
          <c:val>
            <c:numRef>
              <c:f>'2. Classe età'!$C$9:$C$13</c:f>
              <c:numCache>
                <c:formatCode>#,##0</c:formatCode>
                <c:ptCount val="5"/>
                <c:pt idx="0">
                  <c:v>19106</c:v>
                </c:pt>
                <c:pt idx="1">
                  <c:v>27805</c:v>
                </c:pt>
                <c:pt idx="2">
                  <c:v>12711</c:v>
                </c:pt>
                <c:pt idx="3">
                  <c:v>252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25-4038-A379-3608AC30F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SALDO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Classe età'!$C$60</c:f>
              <c:strCache>
                <c:ptCount val="1"/>
                <c:pt idx="0">
                  <c:v>Anno
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 Classe età'!$B$61:$B$64</c:f>
              <c:strCache>
                <c:ptCount val="4"/>
                <c:pt idx="0">
                  <c:v>&lt;30 anni</c:v>
                </c:pt>
                <c:pt idx="1">
                  <c:v>30-49 anni</c:v>
                </c:pt>
                <c:pt idx="2">
                  <c:v>50-69 anni</c:v>
                </c:pt>
                <c:pt idx="3">
                  <c:v>≥70 anni</c:v>
                </c:pt>
              </c:strCache>
            </c:strRef>
          </c:cat>
          <c:val>
            <c:numRef>
              <c:f>'2. Classe età'!$C$61:$C$64</c:f>
              <c:numCache>
                <c:formatCode>#,##0</c:formatCode>
                <c:ptCount val="4"/>
                <c:pt idx="0">
                  <c:v>3700</c:v>
                </c:pt>
                <c:pt idx="1">
                  <c:v>3320</c:v>
                </c:pt>
                <c:pt idx="2">
                  <c:v>-493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A4-400C-BF74-5CA3F283FFF3}"/>
            </c:ext>
          </c:extLst>
        </c:ser>
        <c:ser>
          <c:idx val="1"/>
          <c:order val="1"/>
          <c:tx>
            <c:strRef>
              <c:f>'2. Classe età'!$D$60</c:f>
              <c:strCache>
                <c:ptCount val="1"/>
                <c:pt idx="0">
                  <c:v>Anno
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 Classe età'!$B$61:$B$64</c:f>
              <c:strCache>
                <c:ptCount val="4"/>
                <c:pt idx="0">
                  <c:v>&lt;30 anni</c:v>
                </c:pt>
                <c:pt idx="1">
                  <c:v>30-49 anni</c:v>
                </c:pt>
                <c:pt idx="2">
                  <c:v>50-69 anni</c:v>
                </c:pt>
                <c:pt idx="3">
                  <c:v>≥70 anni</c:v>
                </c:pt>
              </c:strCache>
            </c:strRef>
          </c:cat>
          <c:val>
            <c:numRef>
              <c:f>'2. Classe età'!$D$61:$D$64</c:f>
              <c:numCache>
                <c:formatCode>#,##0</c:formatCode>
                <c:ptCount val="4"/>
                <c:pt idx="0">
                  <c:v>3889</c:v>
                </c:pt>
                <c:pt idx="1">
                  <c:v>3159</c:v>
                </c:pt>
                <c:pt idx="2">
                  <c:v>-523</c:v>
                </c:pt>
                <c:pt idx="3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A4-400C-BF74-5CA3F283FFF3}"/>
            </c:ext>
          </c:extLst>
        </c:ser>
        <c:ser>
          <c:idx val="2"/>
          <c:order val="2"/>
          <c:tx>
            <c:strRef>
              <c:f>'2. Classe età'!$E$60</c:f>
              <c:strCache>
                <c:ptCount val="1"/>
                <c:pt idx="0">
                  <c:v>Anno
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 Classe età'!$B$61:$B$64</c:f>
              <c:strCache>
                <c:ptCount val="4"/>
                <c:pt idx="0">
                  <c:v>&lt;30 anni</c:v>
                </c:pt>
                <c:pt idx="1">
                  <c:v>30-49 anni</c:v>
                </c:pt>
                <c:pt idx="2">
                  <c:v>50-69 anni</c:v>
                </c:pt>
                <c:pt idx="3">
                  <c:v>≥70 anni</c:v>
                </c:pt>
              </c:strCache>
            </c:strRef>
          </c:cat>
          <c:val>
            <c:numRef>
              <c:f>'2. Classe età'!$E$61:$E$64</c:f>
              <c:numCache>
                <c:formatCode>#,##0</c:formatCode>
                <c:ptCount val="4"/>
                <c:pt idx="0">
                  <c:v>3620</c:v>
                </c:pt>
                <c:pt idx="1">
                  <c:v>3215</c:v>
                </c:pt>
                <c:pt idx="2">
                  <c:v>-954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A4-400C-BF74-5CA3F283FFF3}"/>
            </c:ext>
          </c:extLst>
        </c:ser>
        <c:ser>
          <c:idx val="3"/>
          <c:order val="3"/>
          <c:tx>
            <c:strRef>
              <c:f>'2. Classe età'!$F$60</c:f>
              <c:strCache>
                <c:ptCount val="1"/>
                <c:pt idx="0">
                  <c:v>Anno
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'2. Classe età'!$B$61:$B$64</c:f>
              <c:strCache>
                <c:ptCount val="4"/>
                <c:pt idx="0">
                  <c:v>&lt;30 anni</c:v>
                </c:pt>
                <c:pt idx="1">
                  <c:v>30-49 anni</c:v>
                </c:pt>
                <c:pt idx="2">
                  <c:v>50-69 anni</c:v>
                </c:pt>
                <c:pt idx="3">
                  <c:v>≥70 anni</c:v>
                </c:pt>
              </c:strCache>
            </c:strRef>
          </c:cat>
          <c:val>
            <c:numRef>
              <c:f>'2. Classe età'!$F$61:$F$64</c:f>
              <c:numCache>
                <c:formatCode>#,##0</c:formatCode>
                <c:ptCount val="4"/>
                <c:pt idx="0">
                  <c:v>3884</c:v>
                </c:pt>
                <c:pt idx="1">
                  <c:v>2544</c:v>
                </c:pt>
                <c:pt idx="2">
                  <c:v>-1326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A4-400C-BF74-5CA3F283FFF3}"/>
            </c:ext>
          </c:extLst>
        </c:ser>
        <c:ser>
          <c:idx val="4"/>
          <c:order val="4"/>
          <c:tx>
            <c:strRef>
              <c:f>'2. Classe età'!$G$60</c:f>
              <c:strCache>
                <c:ptCount val="1"/>
                <c:pt idx="0">
                  <c:v>Anno
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'2. Classe età'!$B$61:$B$64</c:f>
              <c:strCache>
                <c:ptCount val="4"/>
                <c:pt idx="0">
                  <c:v>&lt;30 anni</c:v>
                </c:pt>
                <c:pt idx="1">
                  <c:v>30-49 anni</c:v>
                </c:pt>
                <c:pt idx="2">
                  <c:v>50-69 anni</c:v>
                </c:pt>
                <c:pt idx="3">
                  <c:v>≥70 anni</c:v>
                </c:pt>
              </c:strCache>
            </c:strRef>
          </c:cat>
          <c:val>
            <c:numRef>
              <c:f>'2. Classe età'!$G$61:$G$64</c:f>
              <c:numCache>
                <c:formatCode>#,##0</c:formatCode>
                <c:ptCount val="4"/>
                <c:pt idx="0">
                  <c:v>3306</c:v>
                </c:pt>
                <c:pt idx="1">
                  <c:v>1149</c:v>
                </c:pt>
                <c:pt idx="2">
                  <c:v>-1304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A4-400C-BF74-5CA3F283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8576184"/>
        <c:axId val="617817352"/>
      </c:barChart>
      <c:catAx>
        <c:axId val="618576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7817352"/>
        <c:crosses val="autoZero"/>
        <c:auto val="1"/>
        <c:lblAlgn val="ctr"/>
        <c:lblOffset val="100"/>
        <c:noMultiLvlLbl val="0"/>
      </c:catAx>
      <c:valAx>
        <c:axId val="617817352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8576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Genere'!$B$31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Genere'!$C$30:$G$30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Genere'!$C$31:$G$31</c:f>
              <c:numCache>
                <c:formatCode>#,##0</c:formatCode>
                <c:ptCount val="5"/>
                <c:pt idx="0">
                  <c:v>100</c:v>
                </c:pt>
                <c:pt idx="1">
                  <c:v>96.537668205480799</c:v>
                </c:pt>
                <c:pt idx="2">
                  <c:v>90.614870837835184</c:v>
                </c:pt>
                <c:pt idx="3">
                  <c:v>100.99204400353601</c:v>
                </c:pt>
                <c:pt idx="4">
                  <c:v>109.92535114428838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B1E-404B-8A55-A1DBE021D619}"/>
            </c:ext>
          </c:extLst>
        </c:ser>
        <c:ser>
          <c:idx val="1"/>
          <c:order val="1"/>
          <c:tx>
            <c:strRef>
              <c:f>'2. Genere'!$B$32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Genere'!$C$30:$G$30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Genere'!$C$32:$G$32</c:f>
              <c:numCache>
                <c:formatCode>#,##0</c:formatCode>
                <c:ptCount val="5"/>
                <c:pt idx="0">
                  <c:v>100</c:v>
                </c:pt>
                <c:pt idx="1">
                  <c:v>99.485550968561441</c:v>
                </c:pt>
                <c:pt idx="2">
                  <c:v>93.728167672276925</c:v>
                </c:pt>
                <c:pt idx="3">
                  <c:v>105.83359796760877</c:v>
                </c:pt>
                <c:pt idx="4">
                  <c:v>119.07589711019371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B1E-404B-8A55-A1DBE021D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2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CESSAZIONI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Genere'!$B$46</c:f>
              <c:strCache>
                <c:ptCount val="1"/>
                <c:pt idx="0">
                  <c:v>Maschi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Genere'!$C$45:$G$45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Genere'!$C$46:$G$46</c:f>
              <c:numCache>
                <c:formatCode>#,##0</c:formatCode>
                <c:ptCount val="5"/>
                <c:pt idx="0">
                  <c:v>100</c:v>
                </c:pt>
                <c:pt idx="1">
                  <c:v>98.432338614859191</c:v>
                </c:pt>
                <c:pt idx="2">
                  <c:v>87.671462963999787</c:v>
                </c:pt>
                <c:pt idx="3">
                  <c:v>102.76020379598008</c:v>
                </c:pt>
                <c:pt idx="4">
                  <c:v>124.14758412182969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83A-4FDC-B7E5-4F488A27A3E4}"/>
            </c:ext>
          </c:extLst>
        </c:ser>
        <c:ser>
          <c:idx val="1"/>
          <c:order val="1"/>
          <c:tx>
            <c:strRef>
              <c:f>'2. Genere'!$B$47</c:f>
              <c:strCache>
                <c:ptCount val="1"/>
                <c:pt idx="0">
                  <c:v>Femmine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Genere'!$C$45:$G$45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Genere'!$C$47:$G$47</c:f>
              <c:numCache>
                <c:formatCode>#,##0</c:formatCode>
                <c:ptCount val="5"/>
                <c:pt idx="0">
                  <c:v>100</c:v>
                </c:pt>
                <c:pt idx="1">
                  <c:v>97.888402625820575</c:v>
                </c:pt>
                <c:pt idx="2">
                  <c:v>96.36032093362509</c:v>
                </c:pt>
                <c:pt idx="3">
                  <c:v>110.93727206418673</c:v>
                </c:pt>
                <c:pt idx="4">
                  <c:v>125.87162654996354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83A-4FDC-B7E5-4F488A27A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COMPOSIZIONE 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F89-4C62-8C7C-25E1072CDF26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89-4C62-8C7C-25E1072CDF26}"/>
              </c:ext>
            </c:extLst>
          </c:dPt>
          <c:dLbls>
            <c:dLbl>
              <c:idx val="0"/>
              <c:layout>
                <c:manualLayout>
                  <c:x val="-7.0222557796713768E-3"/>
                  <c:y val="-1.58792650918635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89-4C62-8C7C-25E1072CDF26}"/>
                </c:ext>
              </c:extLst>
            </c:dLbl>
            <c:dLbl>
              <c:idx val="1"/>
              <c:layout>
                <c:manualLayout>
                  <c:x val="3.8949412145399213E-3"/>
                  <c:y val="7.46066637503645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89-4C62-8C7C-25E1072CDF2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Genere'!$B$9:$B$10</c:f>
              <c:strCache>
                <c:ptCount val="2"/>
                <c:pt idx="0">
                  <c:v>Maschi</c:v>
                </c:pt>
                <c:pt idx="1">
                  <c:v>Femmine</c:v>
                </c:pt>
              </c:strCache>
            </c:strRef>
          </c:cat>
          <c:val>
            <c:numRef>
              <c:f>'2. Genere'!$C$9:$C$10</c:f>
              <c:numCache>
                <c:formatCode>#,##0</c:formatCode>
                <c:ptCount val="2"/>
                <c:pt idx="0">
                  <c:v>22383</c:v>
                </c:pt>
                <c:pt idx="1">
                  <c:v>37497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89-4C62-8C7C-25E1072CD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PROVINCIA DI VARESE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Titpologia clientela'!$B$50</c:f>
              <c:strCache>
                <c:ptCount val="1"/>
                <c:pt idx="0">
                  <c:v>Servizi alle imprese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B2EE-4665-85A4-711D6B4A0AE9}"/>
              </c:ext>
            </c:extLst>
          </c:dPt>
          <c:cat>
            <c:strRef>
              <c:f>'1. Titpologia clientela'!$C$49:$G$49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Titpologia clientela'!$C$50:$G$50</c:f>
              <c:numCache>
                <c:formatCode>#,##0</c:formatCode>
                <c:ptCount val="5"/>
                <c:pt idx="0">
                  <c:v>100</c:v>
                </c:pt>
                <c:pt idx="1">
                  <c:v>101.1336866902238</c:v>
                </c:pt>
                <c:pt idx="2">
                  <c:v>104.09305064782097</c:v>
                </c:pt>
                <c:pt idx="3">
                  <c:v>108.03886925795052</c:v>
                </c:pt>
                <c:pt idx="4">
                  <c:v>109.68786808009423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7AF-46D8-9F2C-052BFB0B6782}"/>
            </c:ext>
          </c:extLst>
        </c:ser>
        <c:ser>
          <c:idx val="1"/>
          <c:order val="1"/>
          <c:tx>
            <c:strRef>
              <c:f>'1. Titpologia clientela'!$B$51</c:f>
              <c:strCache>
                <c:ptCount val="1"/>
                <c:pt idx="0">
                  <c:v>Servizi alla persona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2EE-4665-85A4-711D6B4A0AE9}"/>
              </c:ext>
            </c:extLst>
          </c:dPt>
          <c:cat>
            <c:strRef>
              <c:f>'1. Titpologia clientela'!$C$49:$G$49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Titpologia clientela'!$C$51:$G$51</c:f>
              <c:numCache>
                <c:formatCode>#,##0</c:formatCode>
                <c:ptCount val="5"/>
                <c:pt idx="0">
                  <c:v>100</c:v>
                </c:pt>
                <c:pt idx="1">
                  <c:v>100.39210383991346</c:v>
                </c:pt>
                <c:pt idx="2">
                  <c:v>101.01406165494862</c:v>
                </c:pt>
                <c:pt idx="3">
                  <c:v>103.2314764737696</c:v>
                </c:pt>
                <c:pt idx="4">
                  <c:v>104.47539210383991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7AF-46D8-9F2C-052BFB0B6782}"/>
            </c:ext>
          </c:extLst>
        </c:ser>
        <c:ser>
          <c:idx val="2"/>
          <c:order val="2"/>
          <c:tx>
            <c:strRef>
              <c:f>'1. Titpologia clientela'!$B$52</c:f>
              <c:strCache>
                <c:ptCount val="1"/>
                <c:pt idx="0">
                  <c:v>Servizi misti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B2EE-4665-85A4-711D6B4A0AE9}"/>
              </c:ext>
            </c:extLst>
          </c:dPt>
          <c:cat>
            <c:strRef>
              <c:f>'1. Titpologia clientela'!$C$49:$G$49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Titpologia clientela'!$C$52:$G$52</c:f>
              <c:numCache>
                <c:formatCode>#,##0</c:formatCode>
                <c:ptCount val="5"/>
                <c:pt idx="0">
                  <c:v>100</c:v>
                </c:pt>
                <c:pt idx="1">
                  <c:v>99.685973482205156</c:v>
                </c:pt>
                <c:pt idx="2">
                  <c:v>100.84612700628053</c:v>
                </c:pt>
                <c:pt idx="3">
                  <c:v>102.9745289602233</c:v>
                </c:pt>
                <c:pt idx="4">
                  <c:v>102.18946266573622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7AF-46D8-9F2C-052BFB0B6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ax val="115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SALDO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Genere'!$C$54</c:f>
              <c:strCache>
                <c:ptCount val="1"/>
                <c:pt idx="0">
                  <c:v>Anno
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 Genere'!$B$55:$B$56</c:f>
              <c:strCache>
                <c:ptCount val="2"/>
                <c:pt idx="0">
                  <c:v>Maschi</c:v>
                </c:pt>
                <c:pt idx="1">
                  <c:v>Femmine</c:v>
                </c:pt>
              </c:strCache>
            </c:strRef>
          </c:cat>
          <c:val>
            <c:numRef>
              <c:f>'2. Genere'!$C$55:$C$56</c:f>
              <c:numCache>
                <c:formatCode>#,##0</c:formatCode>
                <c:ptCount val="2"/>
                <c:pt idx="0">
                  <c:v>2501</c:v>
                </c:pt>
                <c:pt idx="1">
                  <c:v>4070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F-457E-93E3-0600C2569C0A}"/>
            </c:ext>
          </c:extLst>
        </c:ser>
        <c:ser>
          <c:idx val="1"/>
          <c:order val="1"/>
          <c:tx>
            <c:strRef>
              <c:f>'2. Genere'!$D$54</c:f>
              <c:strCache>
                <c:ptCount val="1"/>
                <c:pt idx="0">
                  <c:v>Anno
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 Genere'!$B$55:$B$56</c:f>
              <c:strCache>
                <c:ptCount val="2"/>
                <c:pt idx="0">
                  <c:v>Maschi</c:v>
                </c:pt>
                <c:pt idx="1">
                  <c:v>Femmine</c:v>
                </c:pt>
              </c:strCache>
            </c:strRef>
          </c:cat>
          <c:val>
            <c:numRef>
              <c:f>'2. Genere'!$D$55:$D$56</c:f>
              <c:numCache>
                <c:formatCode>#,##0</c:formatCode>
                <c:ptCount val="2"/>
                <c:pt idx="0">
                  <c:v>2076</c:v>
                </c:pt>
                <c:pt idx="1">
                  <c:v>4487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AF-457E-93E3-0600C2569C0A}"/>
            </c:ext>
          </c:extLst>
        </c:ser>
        <c:ser>
          <c:idx val="2"/>
          <c:order val="2"/>
          <c:tx>
            <c:strRef>
              <c:f>'2. Genere'!$E$54</c:f>
              <c:strCache>
                <c:ptCount val="1"/>
                <c:pt idx="0">
                  <c:v>Anno
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 Genere'!$B$55:$B$56</c:f>
              <c:strCache>
                <c:ptCount val="2"/>
                <c:pt idx="0">
                  <c:v>Maschi</c:v>
                </c:pt>
                <c:pt idx="1">
                  <c:v>Femmine</c:v>
                </c:pt>
              </c:strCache>
            </c:strRef>
          </c:cat>
          <c:val>
            <c:numRef>
              <c:f>'2. Genere'!$E$55:$E$56</c:f>
              <c:numCache>
                <c:formatCode>#,##0</c:formatCode>
                <c:ptCount val="2"/>
                <c:pt idx="0">
                  <c:v>2792</c:v>
                </c:pt>
                <c:pt idx="1">
                  <c:v>3093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AF-457E-93E3-0600C2569C0A}"/>
            </c:ext>
          </c:extLst>
        </c:ser>
        <c:ser>
          <c:idx val="3"/>
          <c:order val="3"/>
          <c:tx>
            <c:strRef>
              <c:f>'2. Genere'!$F$54</c:f>
              <c:strCache>
                <c:ptCount val="1"/>
                <c:pt idx="0">
                  <c:v>Anno
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'2. Genere'!$B$55:$B$56</c:f>
              <c:strCache>
                <c:ptCount val="2"/>
                <c:pt idx="0">
                  <c:v>Maschi</c:v>
                </c:pt>
                <c:pt idx="1">
                  <c:v>Femmine</c:v>
                </c:pt>
              </c:strCache>
            </c:strRef>
          </c:cat>
          <c:val>
            <c:numRef>
              <c:f>'2. Genere'!$F$55:$F$56</c:f>
              <c:numCache>
                <c:formatCode>#,##0</c:formatCode>
                <c:ptCount val="2"/>
                <c:pt idx="0">
                  <c:v>2210</c:v>
                </c:pt>
                <c:pt idx="1">
                  <c:v>2908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AF-457E-93E3-0600C2569C0A}"/>
            </c:ext>
          </c:extLst>
        </c:ser>
        <c:ser>
          <c:idx val="4"/>
          <c:order val="4"/>
          <c:tx>
            <c:strRef>
              <c:f>'2. Genere'!$G$54</c:f>
              <c:strCache>
                <c:ptCount val="1"/>
                <c:pt idx="0">
                  <c:v>Anno
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'2. Genere'!$B$55:$B$56</c:f>
              <c:strCache>
                <c:ptCount val="2"/>
                <c:pt idx="0">
                  <c:v>Maschi</c:v>
                </c:pt>
                <c:pt idx="1">
                  <c:v>Femmine</c:v>
                </c:pt>
              </c:strCache>
            </c:strRef>
          </c:cat>
          <c:val>
            <c:numRef>
              <c:f>'2. Genere'!$G$55:$G$56</c:f>
              <c:numCache>
                <c:formatCode>#,##0</c:formatCode>
                <c:ptCount val="2"/>
                <c:pt idx="0">
                  <c:v>209</c:v>
                </c:pt>
                <c:pt idx="1">
                  <c:v>2983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AF-457E-93E3-0600C2569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4580728"/>
        <c:axId val="764581712"/>
      </c:barChart>
      <c:catAx>
        <c:axId val="764580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64581712"/>
        <c:crosses val="autoZero"/>
        <c:auto val="1"/>
        <c:lblAlgn val="ctr"/>
        <c:lblOffset val="100"/>
        <c:noMultiLvlLbl val="0"/>
      </c:catAx>
      <c:valAx>
        <c:axId val="76458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64580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Nazionalità'!$B$31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 Nazionalità'!$C$30:$G$30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Nazionalità'!$C$31:$G$31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51B-410B-A0E2-23C737DC398B}"/>
            </c:ext>
          </c:extLst>
        </c:ser>
        <c:ser>
          <c:idx val="1"/>
          <c:order val="1"/>
          <c:tx>
            <c:strRef>
              <c:f>'2. Nazionalità'!$B$32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'2. Nazionalità'!$C$30:$G$30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Nazionalità'!$C$32:$G$32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51B-410B-A0E2-23C737DC3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08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CESSAZIONI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Nazionalità'!$B$46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 Nazionalità'!$C$45:$G$45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Nazionalità'!$C$46:$G$46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473-4381-A114-84394A7426E8}"/>
            </c:ext>
          </c:extLst>
        </c:ser>
        <c:ser>
          <c:idx val="1"/>
          <c:order val="1"/>
          <c:tx>
            <c:strRef>
              <c:f>'2. Nazionalità'!$B$47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'2. Nazionalità'!$C$45:$G$45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Nazionalità'!$C$47:$G$47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473-4381-A114-84394A742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SALDO CUMULATO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Nazionalità'!$B$71</c:f>
              <c:strCache>
                <c:ptCount val="1"/>
                <c:pt idx="0">
                  <c:v>Italiani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 Nazionalità'!$C$45:$G$45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Nazionalità'!$C$71:$G$71</c:f>
              <c:numCache>
                <c:formatCode>#,##0.00</c:formatCode>
                <c:ptCount val="5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F75-4B98-A757-3D43211D3FB8}"/>
            </c:ext>
          </c:extLst>
        </c:ser>
        <c:ser>
          <c:idx val="1"/>
          <c:order val="1"/>
          <c:tx>
            <c:strRef>
              <c:f>'2. Nazionalità'!$B$72</c:f>
              <c:strCache>
                <c:ptCount val="1"/>
                <c:pt idx="0">
                  <c:v>Stranieri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'2. Nazionalità'!$C$45:$G$45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Nazionalità'!$C$72:$G$72</c:f>
              <c:numCache>
                <c:formatCode>#,##0.00</c:formatCode>
                <c:ptCount val="5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F75-4B98-A757-3D43211D3FB8}"/>
            </c:ext>
          </c:extLst>
        </c:ser>
        <c:ser>
          <c:idx val="2"/>
          <c:order val="2"/>
          <c:tx>
            <c:strRef>
              <c:f>'2. Nazionalità'!$B$77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'2. Nazionalità'!$C$45:$G$45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Nazionalità'!$C$77:$G$77</c:f>
              <c:numCache>
                <c:formatCode>#,##0.00</c:formatCode>
                <c:ptCount val="5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F75-4B98-A757-3D43211D3FB8}"/>
            </c:ext>
          </c:extLst>
        </c:ser>
        <c:ser>
          <c:idx val="3"/>
          <c:order val="3"/>
          <c:tx>
            <c:strRef>
              <c:f>'2. Nazionalità'!$B$78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'2. Nazionalità'!$C$45:$G$45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Nazionalità'!$C$78:$G$78</c:f>
              <c:numCache>
                <c:formatCode>#,##0.00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75-4B98-A757-3D43211D3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COMPOSIZIONE 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059-4CBB-B566-535ACE7313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059-4CBB-B566-535ACE73133D}"/>
              </c:ext>
            </c:extLst>
          </c:dPt>
          <c:dLbls>
            <c:dLbl>
              <c:idx val="0"/>
              <c:layout>
                <c:manualLayout>
                  <c:x val="3.3736798258579455E-2"/>
                  <c:y val="-0.117731116943715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59-4CBB-B566-535ACE73133D}"/>
                </c:ext>
              </c:extLst>
            </c:dLbl>
            <c:dLbl>
              <c:idx val="1"/>
              <c:layout>
                <c:manualLayout>
                  <c:x val="-1.335653435811991E-2"/>
                  <c:y val="0.1093288859725867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59-4CBB-B566-535ACE7313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Nazionalità'!$B$9:$B$10</c:f>
              <c:strCache>
                <c:ptCount val="2"/>
                <c:pt idx="0">
                  <c:v>Italiani</c:v>
                </c:pt>
                <c:pt idx="1">
                  <c:v>Stranieri</c:v>
                </c:pt>
              </c:strCache>
            </c:strRef>
          </c:cat>
          <c:val>
            <c:numRef>
              <c:f>'2. Nazionalità'!$C$9:$C$10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9-4CBB-B566-535ACE731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Aree territoriali'!$B$36</c:f>
              <c:strCache>
                <c:ptCount val="1"/>
                <c:pt idx="0">
                  <c:v>Lago Maggiore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Aree territoriali'!$C$35:$G$35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Aree territoriali'!$C$36:$G$36</c:f>
              <c:numCache>
                <c:formatCode>#,##0</c:formatCode>
                <c:ptCount val="5"/>
                <c:pt idx="0">
                  <c:v>100</c:v>
                </c:pt>
                <c:pt idx="1">
                  <c:v>105.10024621878298</c:v>
                </c:pt>
                <c:pt idx="2">
                  <c:v>102.39183960604994</c:v>
                </c:pt>
                <c:pt idx="3">
                  <c:v>113.92894829405557</c:v>
                </c:pt>
                <c:pt idx="4">
                  <c:v>117.20014069644742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B36-4A94-85F7-468C1D6B87AC}"/>
            </c:ext>
          </c:extLst>
        </c:ser>
        <c:ser>
          <c:idx val="1"/>
          <c:order val="1"/>
          <c:tx>
            <c:strRef>
              <c:f>'2. Aree territoriali'!$B$37</c:f>
              <c:strCache>
                <c:ptCount val="1"/>
                <c:pt idx="0">
                  <c:v>Area varesina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Aree territoriali'!$C$35:$G$35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Aree territoriali'!$C$37:$G$37</c:f>
              <c:numCache>
                <c:formatCode>#,##0</c:formatCode>
                <c:ptCount val="5"/>
                <c:pt idx="0">
                  <c:v>100</c:v>
                </c:pt>
                <c:pt idx="1">
                  <c:v>92.098127824402837</c:v>
                </c:pt>
                <c:pt idx="2">
                  <c:v>90.135571336346032</c:v>
                </c:pt>
                <c:pt idx="3">
                  <c:v>102.40800516462234</c:v>
                </c:pt>
                <c:pt idx="4">
                  <c:v>123.40219496449323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B36-4A94-85F7-468C1D6B87AC}"/>
            </c:ext>
          </c:extLst>
        </c:ser>
        <c:ser>
          <c:idx val="2"/>
          <c:order val="2"/>
          <c:tx>
            <c:strRef>
              <c:f>'2. Aree territoriali'!$B$38</c:f>
              <c:strCache>
                <c:ptCount val="1"/>
                <c:pt idx="0">
                  <c:v>Area montana e valli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'2. Aree territoriali'!$C$35:$G$35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Aree territoriali'!$C$38:$G$38</c:f>
              <c:numCache>
                <c:formatCode>#,##0</c:formatCode>
                <c:ptCount val="5"/>
                <c:pt idx="0">
                  <c:v>100</c:v>
                </c:pt>
                <c:pt idx="1">
                  <c:v>99.380325329202165</c:v>
                </c:pt>
                <c:pt idx="2">
                  <c:v>100.6584043377227</c:v>
                </c:pt>
                <c:pt idx="3">
                  <c:v>118.78388845855925</c:v>
                </c:pt>
                <c:pt idx="4">
                  <c:v>132.6878388845856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B36-4A94-85F7-468C1D6B87AC}"/>
            </c:ext>
          </c:extLst>
        </c:ser>
        <c:ser>
          <c:idx val="3"/>
          <c:order val="3"/>
          <c:tx>
            <c:strRef>
              <c:f>'2. Aree territoriali'!$B$39</c:f>
              <c:strCache>
                <c:ptCount val="1"/>
                <c:pt idx="0">
                  <c:v>Gallarate - Malpensa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Aree territoriali'!$C$35:$G$35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Aree territoriali'!$C$39:$G$39</c:f>
              <c:numCache>
                <c:formatCode>#,##0</c:formatCode>
                <c:ptCount val="5"/>
                <c:pt idx="0">
                  <c:v>100</c:v>
                </c:pt>
                <c:pt idx="1">
                  <c:v>105.86505953255916</c:v>
                </c:pt>
                <c:pt idx="2">
                  <c:v>85.807731882992798</c:v>
                </c:pt>
                <c:pt idx="3">
                  <c:v>96.251653682199034</c:v>
                </c:pt>
                <c:pt idx="4">
                  <c:v>107.80537997942083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B36-4A94-85F7-468C1D6B87AC}"/>
            </c:ext>
          </c:extLst>
        </c:ser>
        <c:ser>
          <c:idx val="4"/>
          <c:order val="4"/>
          <c:tx>
            <c:strRef>
              <c:f>'2. Aree territoriali'!$B$40</c:f>
              <c:strCache>
                <c:ptCount val="1"/>
                <c:pt idx="0">
                  <c:v>Busto Arsizio - Seprio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Aree territoriali'!$C$35:$G$35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Aree territoriali'!$C$40:$G$40</c:f>
              <c:numCache>
                <c:formatCode>#,##0</c:formatCode>
                <c:ptCount val="5"/>
                <c:pt idx="0">
                  <c:v>100</c:v>
                </c:pt>
                <c:pt idx="1">
                  <c:v>101.76826430898092</c:v>
                </c:pt>
                <c:pt idx="2">
                  <c:v>98.026989297347598</c:v>
                </c:pt>
                <c:pt idx="3">
                  <c:v>110.61889250814332</c:v>
                </c:pt>
                <c:pt idx="4">
                  <c:v>113.68078175895766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5B36-4A94-85F7-468C1D6B87AC}"/>
            </c:ext>
          </c:extLst>
        </c:ser>
        <c:ser>
          <c:idx val="5"/>
          <c:order val="5"/>
          <c:tx>
            <c:strRef>
              <c:f>'2. Aree territoriali'!$B$41</c:f>
              <c:strCache>
                <c:ptCount val="1"/>
                <c:pt idx="0">
                  <c:v>Area saronnese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'2. Aree territoriali'!$C$35:$G$35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Aree territoriali'!$C$41:$G$41</c:f>
              <c:numCache>
                <c:formatCode>#,##0</c:formatCode>
                <c:ptCount val="5"/>
                <c:pt idx="0">
                  <c:v>100</c:v>
                </c:pt>
                <c:pt idx="1">
                  <c:v>88.460370482842393</c:v>
                </c:pt>
                <c:pt idx="2">
                  <c:v>95.444883085332521</c:v>
                </c:pt>
                <c:pt idx="3">
                  <c:v>102.33829334952931</c:v>
                </c:pt>
                <c:pt idx="4">
                  <c:v>108.16884300030367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5B36-4A94-85F7-468C1D6B8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4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CESSAZIONI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Aree territoriali'!$B$58</c:f>
              <c:strCache>
                <c:ptCount val="1"/>
                <c:pt idx="0">
                  <c:v>Lago Maggiore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Aree territoriali'!$C$57:$G$57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Aree territoriali'!$C$58:$G$58</c:f>
              <c:numCache>
                <c:formatCode>#,##0</c:formatCode>
                <c:ptCount val="5"/>
                <c:pt idx="0">
                  <c:v>100</c:v>
                </c:pt>
                <c:pt idx="1">
                  <c:v>104.5804323928179</c:v>
                </c:pt>
                <c:pt idx="2">
                  <c:v>97.325027482594365</c:v>
                </c:pt>
                <c:pt idx="3">
                  <c:v>116.37962623671673</c:v>
                </c:pt>
                <c:pt idx="4">
                  <c:v>127.26273360205202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64A-410B-A696-47631DF14B91}"/>
            </c:ext>
          </c:extLst>
        </c:ser>
        <c:ser>
          <c:idx val="1"/>
          <c:order val="1"/>
          <c:tx>
            <c:strRef>
              <c:f>'2. Aree territoriali'!$B$59</c:f>
              <c:strCache>
                <c:ptCount val="1"/>
                <c:pt idx="0">
                  <c:v>Area varesina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'2. Aree territoriali'!$C$57:$G$57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Aree territoriali'!$C$59:$G$59</c:f>
              <c:numCache>
                <c:formatCode>#,##0</c:formatCode>
                <c:ptCount val="5"/>
                <c:pt idx="0">
                  <c:v>100</c:v>
                </c:pt>
                <c:pt idx="1">
                  <c:v>88.078573041318592</c:v>
                </c:pt>
                <c:pt idx="2">
                  <c:v>89.380597576578609</c:v>
                </c:pt>
                <c:pt idx="3">
                  <c:v>101.30955068864303</c:v>
                </c:pt>
                <c:pt idx="4">
                  <c:v>114.15669451343418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64A-410B-A696-47631DF14B91}"/>
            </c:ext>
          </c:extLst>
        </c:ser>
        <c:ser>
          <c:idx val="2"/>
          <c:order val="2"/>
          <c:tx>
            <c:strRef>
              <c:f>'2. Aree territoriali'!$B$60</c:f>
              <c:strCache>
                <c:ptCount val="1"/>
                <c:pt idx="0">
                  <c:v>Area montana e valli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'2. Aree territoriali'!$C$57:$G$57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Aree territoriali'!$C$60:$G$60</c:f>
              <c:numCache>
                <c:formatCode>#,##0</c:formatCode>
                <c:ptCount val="5"/>
                <c:pt idx="0">
                  <c:v>100</c:v>
                </c:pt>
                <c:pt idx="1">
                  <c:v>94.730490748189865</c:v>
                </c:pt>
                <c:pt idx="2">
                  <c:v>97.063555913113433</c:v>
                </c:pt>
                <c:pt idx="3">
                  <c:v>119.54947707160098</c:v>
                </c:pt>
                <c:pt idx="4">
                  <c:v>130.97345132743362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64A-410B-A696-47631DF14B91}"/>
            </c:ext>
          </c:extLst>
        </c:ser>
        <c:ser>
          <c:idx val="3"/>
          <c:order val="3"/>
          <c:tx>
            <c:strRef>
              <c:f>'2. Aree territoriali'!$B$61</c:f>
              <c:strCache>
                <c:ptCount val="1"/>
                <c:pt idx="0">
                  <c:v>Gallarate - Malpensa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Aree territoriali'!$C$57:$G$57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Aree territoriali'!$C$61:$G$61</c:f>
              <c:numCache>
                <c:formatCode>#,##0</c:formatCode>
                <c:ptCount val="5"/>
                <c:pt idx="0">
                  <c:v>100</c:v>
                </c:pt>
                <c:pt idx="1">
                  <c:v>106.39103803997421</c:v>
                </c:pt>
                <c:pt idx="2">
                  <c:v>85.43681495809156</c:v>
                </c:pt>
                <c:pt idx="3">
                  <c:v>100.1450676982592</c:v>
                </c:pt>
                <c:pt idx="4">
                  <c:v>129.41650548033527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64A-410B-A696-47631DF14B91}"/>
            </c:ext>
          </c:extLst>
        </c:ser>
        <c:ser>
          <c:idx val="4"/>
          <c:order val="4"/>
          <c:tx>
            <c:strRef>
              <c:f>'2. Aree territoriali'!$B$62</c:f>
              <c:strCache>
                <c:ptCount val="1"/>
                <c:pt idx="0">
                  <c:v>Busto Arsizio - Seprio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Aree territoriali'!$C$57:$G$57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Aree territoriali'!$C$62:$G$62</c:f>
              <c:numCache>
                <c:formatCode>#,##0</c:formatCode>
                <c:ptCount val="5"/>
                <c:pt idx="0">
                  <c:v>100</c:v>
                </c:pt>
                <c:pt idx="1">
                  <c:v>102.59061470287467</c:v>
                </c:pt>
                <c:pt idx="2">
                  <c:v>102.6474264288149</c:v>
                </c:pt>
                <c:pt idx="3">
                  <c:v>116.47540052266787</c:v>
                </c:pt>
                <c:pt idx="4">
                  <c:v>134.5642540620384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964A-410B-A696-47631DF14B91}"/>
            </c:ext>
          </c:extLst>
        </c:ser>
        <c:ser>
          <c:idx val="5"/>
          <c:order val="5"/>
          <c:tx>
            <c:strRef>
              <c:f>'2. Aree territoriali'!$B$63</c:f>
              <c:strCache>
                <c:ptCount val="1"/>
                <c:pt idx="0">
                  <c:v>Area saronnese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'2. Aree territoriali'!$C$57:$G$57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Aree territoriali'!$C$63:$G$63</c:f>
              <c:numCache>
                <c:formatCode>#,##0</c:formatCode>
                <c:ptCount val="5"/>
                <c:pt idx="0">
                  <c:v>100</c:v>
                </c:pt>
                <c:pt idx="1">
                  <c:v>94.7935368043088</c:v>
                </c:pt>
                <c:pt idx="2">
                  <c:v>98.761220825852774</c:v>
                </c:pt>
                <c:pt idx="3">
                  <c:v>116.46319569120287</c:v>
                </c:pt>
                <c:pt idx="4">
                  <c:v>123.68043087971274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964A-410B-A696-47631DF14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COMPOSIZIONE 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5700849576544047"/>
          <c:y val="0.25614136774569846"/>
          <c:w val="0.29500726114819403"/>
          <c:h val="0.6053794838145232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EA1-4A04-975D-B7E7953942D3}"/>
              </c:ext>
            </c:extLst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83E-4BA6-8C82-D0F5810944EB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A1-4A04-975D-B7E7953942D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EA1-4A04-975D-B7E7953942D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83E-4BA6-8C82-D0F5810944E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EA1-4A04-975D-B7E7953942D3}"/>
              </c:ext>
            </c:extLst>
          </c:dPt>
          <c:dLbls>
            <c:dLbl>
              <c:idx val="0"/>
              <c:layout>
                <c:manualLayout>
                  <c:x val="-7.0967398110769152E-3"/>
                  <c:y val="2.85469524642752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A1-4A04-975D-B7E7953942D3}"/>
                </c:ext>
              </c:extLst>
            </c:dLbl>
            <c:dLbl>
              <c:idx val="1"/>
              <c:layout>
                <c:manualLayout>
                  <c:x val="-1.3906497728393087E-2"/>
                  <c:y val="-4.65729804607757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3E-4BA6-8C82-D0F5810944EB}"/>
                </c:ext>
              </c:extLst>
            </c:dLbl>
            <c:dLbl>
              <c:idx val="2"/>
              <c:layout>
                <c:manualLayout>
                  <c:x val="-7.3966008056099587E-3"/>
                  <c:y val="-4.3803587051618548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644106034968976"/>
                      <c:h val="0.1902777777777777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EA1-4A04-975D-B7E7953942D3}"/>
                </c:ext>
              </c:extLst>
            </c:dLbl>
            <c:dLbl>
              <c:idx val="3"/>
              <c:layout>
                <c:manualLayout>
                  <c:x val="4.3207873127534144E-2"/>
                  <c:y val="4.717483231262758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A1-4A04-975D-B7E7953942D3}"/>
                </c:ext>
              </c:extLst>
            </c:dLbl>
            <c:dLbl>
              <c:idx val="4"/>
              <c:layout>
                <c:manualLayout>
                  <c:x val="4.3511819905760508E-3"/>
                  <c:y val="-8.243292505103529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3E-4BA6-8C82-D0F5810944EB}"/>
                </c:ext>
              </c:extLst>
            </c:dLbl>
            <c:dLbl>
              <c:idx val="5"/>
              <c:layout>
                <c:manualLayout>
                  <c:x val="3.2391116085108654E-2"/>
                  <c:y val="1.80402449693788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A1-4A04-975D-B7E7953942D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Aree territoriali'!$B$9:$B$14</c:f>
              <c:strCache>
                <c:ptCount val="6"/>
                <c:pt idx="0">
                  <c:v>Lago Maggiore</c:v>
                </c:pt>
                <c:pt idx="1">
                  <c:v>Area varesina</c:v>
                </c:pt>
                <c:pt idx="2">
                  <c:v>Area montana e valli</c:v>
                </c:pt>
                <c:pt idx="3">
                  <c:v>Gallarate - Malpensa</c:v>
                </c:pt>
                <c:pt idx="4">
                  <c:v>Busto Arsizio - Seprio</c:v>
                </c:pt>
                <c:pt idx="5">
                  <c:v>Area saronnese</c:v>
                </c:pt>
              </c:strCache>
            </c:strRef>
          </c:cat>
          <c:val>
            <c:numRef>
              <c:f>'2. Aree territoriali'!$C$9:$C$14</c:f>
              <c:numCache>
                <c:formatCode>#,##0</c:formatCode>
                <c:ptCount val="6"/>
                <c:pt idx="0">
                  <c:v>3332</c:v>
                </c:pt>
                <c:pt idx="1">
                  <c:v>19115</c:v>
                </c:pt>
                <c:pt idx="2">
                  <c:v>3426</c:v>
                </c:pt>
                <c:pt idx="3">
                  <c:v>14668</c:v>
                </c:pt>
                <c:pt idx="4">
                  <c:v>12215</c:v>
                </c:pt>
                <c:pt idx="5">
                  <c:v>7124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1-4A04-975D-B7E795394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SALDO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Aree territoriali'!$C$69</c:f>
              <c:strCache>
                <c:ptCount val="1"/>
                <c:pt idx="0">
                  <c:v>Anno
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'2. Aree territoriali'!$B$70:$B$75</c:f>
              <c:strCache>
                <c:ptCount val="6"/>
                <c:pt idx="0">
                  <c:v>Lago Maggiore</c:v>
                </c:pt>
                <c:pt idx="1">
                  <c:v>Area varesina</c:v>
                </c:pt>
                <c:pt idx="2">
                  <c:v>Area montana e valli</c:v>
                </c:pt>
                <c:pt idx="3">
                  <c:v>Gallarate - Malpensa</c:v>
                </c:pt>
                <c:pt idx="4">
                  <c:v>Busto Arsizio - Seprio</c:v>
                </c:pt>
                <c:pt idx="5">
                  <c:v>Area saronnese</c:v>
                </c:pt>
              </c:strCache>
            </c:strRef>
          </c:cat>
          <c:val>
            <c:numRef>
              <c:f>'2. Aree territoriali'!$C$70:$C$75</c:f>
              <c:numCache>
                <c:formatCode>#,##0</c:formatCode>
                <c:ptCount val="6"/>
                <c:pt idx="0">
                  <c:v>114</c:v>
                </c:pt>
                <c:pt idx="1">
                  <c:v>2203</c:v>
                </c:pt>
                <c:pt idx="2">
                  <c:v>96</c:v>
                </c:pt>
                <c:pt idx="3">
                  <c:v>1198</c:v>
                </c:pt>
                <c:pt idx="4">
                  <c:v>1944</c:v>
                </c:pt>
                <c:pt idx="5">
                  <c:v>1016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8A-4181-B8B2-5A0FCFE12626}"/>
            </c:ext>
          </c:extLst>
        </c:ser>
        <c:ser>
          <c:idx val="1"/>
          <c:order val="1"/>
          <c:tx>
            <c:strRef>
              <c:f>'2. Aree territoriali'!$D$69</c:f>
              <c:strCache>
                <c:ptCount val="1"/>
                <c:pt idx="0">
                  <c:v>Anno
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'2. Aree territoriali'!$B$70:$B$75</c:f>
              <c:strCache>
                <c:ptCount val="6"/>
                <c:pt idx="0">
                  <c:v>Lago Maggiore</c:v>
                </c:pt>
                <c:pt idx="1">
                  <c:v>Area varesina</c:v>
                </c:pt>
                <c:pt idx="2">
                  <c:v>Area montana e valli</c:v>
                </c:pt>
                <c:pt idx="3">
                  <c:v>Gallarate - Malpensa</c:v>
                </c:pt>
                <c:pt idx="4">
                  <c:v>Busto Arsizio - Seprio</c:v>
                </c:pt>
                <c:pt idx="5">
                  <c:v>Area saronnese</c:v>
                </c:pt>
              </c:strCache>
            </c:strRef>
          </c:cat>
          <c:val>
            <c:numRef>
              <c:f>'2. Aree territoriali'!$D$70:$D$75</c:f>
              <c:numCache>
                <c:formatCode>#,##0</c:formatCode>
                <c:ptCount val="6"/>
                <c:pt idx="0">
                  <c:v>134</c:v>
                </c:pt>
                <c:pt idx="1">
                  <c:v>2563</c:v>
                </c:pt>
                <c:pt idx="2">
                  <c:v>211</c:v>
                </c:pt>
                <c:pt idx="3">
                  <c:v>1203</c:v>
                </c:pt>
                <c:pt idx="4">
                  <c:v>1906</c:v>
                </c:pt>
                <c:pt idx="5">
                  <c:v>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A-4181-B8B2-5A0FCFE12626}"/>
            </c:ext>
          </c:extLst>
        </c:ser>
        <c:ser>
          <c:idx val="2"/>
          <c:order val="2"/>
          <c:tx>
            <c:strRef>
              <c:f>'2. Aree territoriali'!$E$69</c:f>
              <c:strCache>
                <c:ptCount val="1"/>
                <c:pt idx="0">
                  <c:v>Anno
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'2. Aree territoriali'!$B$70:$B$75</c:f>
              <c:strCache>
                <c:ptCount val="6"/>
                <c:pt idx="0">
                  <c:v>Lago Maggiore</c:v>
                </c:pt>
                <c:pt idx="1">
                  <c:v>Area varesina</c:v>
                </c:pt>
                <c:pt idx="2">
                  <c:v>Area montana e valli</c:v>
                </c:pt>
                <c:pt idx="3">
                  <c:v>Gallarate - Malpensa</c:v>
                </c:pt>
                <c:pt idx="4">
                  <c:v>Busto Arsizio - Seprio</c:v>
                </c:pt>
                <c:pt idx="5">
                  <c:v>Area saronnese</c:v>
                </c:pt>
              </c:strCache>
            </c:strRef>
          </c:cat>
          <c:val>
            <c:numRef>
              <c:f>'2. Aree territoriali'!$E$70:$E$75</c:f>
              <c:numCache>
                <c:formatCode>#,##0</c:formatCode>
                <c:ptCount val="6"/>
                <c:pt idx="0">
                  <c:v>255</c:v>
                </c:pt>
                <c:pt idx="1">
                  <c:v>2086</c:v>
                </c:pt>
                <c:pt idx="2">
                  <c:v>186</c:v>
                </c:pt>
                <c:pt idx="3">
                  <c:v>1074</c:v>
                </c:pt>
                <c:pt idx="4">
                  <c:v>1499</c:v>
                </c:pt>
                <c:pt idx="5">
                  <c:v>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8A-4181-B8B2-5A0FCFE12626}"/>
            </c:ext>
          </c:extLst>
        </c:ser>
        <c:ser>
          <c:idx val="3"/>
          <c:order val="3"/>
          <c:tx>
            <c:strRef>
              <c:f>'2. Aree territoriali'!$F$69</c:f>
              <c:strCache>
                <c:ptCount val="1"/>
                <c:pt idx="0">
                  <c:v>Anno
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'2. Aree territoriali'!$B$70:$B$75</c:f>
              <c:strCache>
                <c:ptCount val="6"/>
                <c:pt idx="0">
                  <c:v>Lago Maggiore</c:v>
                </c:pt>
                <c:pt idx="1">
                  <c:v>Area varesina</c:v>
                </c:pt>
                <c:pt idx="2">
                  <c:v>Area montana e valli</c:v>
                </c:pt>
                <c:pt idx="3">
                  <c:v>Gallarate - Malpensa</c:v>
                </c:pt>
                <c:pt idx="4">
                  <c:v>Busto Arsizio - Seprio</c:v>
                </c:pt>
                <c:pt idx="5">
                  <c:v>Area saronnese</c:v>
                </c:pt>
              </c:strCache>
            </c:strRef>
          </c:cat>
          <c:val>
            <c:numRef>
              <c:f>'2. Aree territoriali'!$F$70:$F$75</c:f>
              <c:numCache>
                <c:formatCode>#,##0</c:formatCode>
                <c:ptCount val="6"/>
                <c:pt idx="0">
                  <c:v>63</c:v>
                </c:pt>
                <c:pt idx="1">
                  <c:v>2402</c:v>
                </c:pt>
                <c:pt idx="2">
                  <c:v>95</c:v>
                </c:pt>
                <c:pt idx="3">
                  <c:v>670</c:v>
                </c:pt>
                <c:pt idx="4">
                  <c:v>1635</c:v>
                </c:pt>
                <c:pt idx="5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8A-4181-B8B2-5A0FCFE12626}"/>
            </c:ext>
          </c:extLst>
        </c:ser>
        <c:ser>
          <c:idx val="4"/>
          <c:order val="4"/>
          <c:tx>
            <c:strRef>
              <c:f>'2. Aree territoriali'!$G$69</c:f>
              <c:strCache>
                <c:ptCount val="1"/>
                <c:pt idx="0">
                  <c:v>Anno
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'2. Aree territoriali'!$B$70:$B$75</c:f>
              <c:strCache>
                <c:ptCount val="6"/>
                <c:pt idx="0">
                  <c:v>Lago Maggiore</c:v>
                </c:pt>
                <c:pt idx="1">
                  <c:v>Area varesina</c:v>
                </c:pt>
                <c:pt idx="2">
                  <c:v>Area montana e valli</c:v>
                </c:pt>
                <c:pt idx="3">
                  <c:v>Gallarate - Malpensa</c:v>
                </c:pt>
                <c:pt idx="4">
                  <c:v>Busto Arsizio - Seprio</c:v>
                </c:pt>
                <c:pt idx="5">
                  <c:v>Area saronnese</c:v>
                </c:pt>
              </c:strCache>
            </c:strRef>
          </c:cat>
          <c:val>
            <c:numRef>
              <c:f>'2. Aree territoriali'!$G$70:$G$75</c:f>
              <c:numCache>
                <c:formatCode>#,##0</c:formatCode>
                <c:ptCount val="6"/>
                <c:pt idx="0">
                  <c:v>-141</c:v>
                </c:pt>
                <c:pt idx="1">
                  <c:v>3947</c:v>
                </c:pt>
                <c:pt idx="2">
                  <c:v>170</c:v>
                </c:pt>
                <c:pt idx="3">
                  <c:v>-1390</c:v>
                </c:pt>
                <c:pt idx="4">
                  <c:v>372</c:v>
                </c:pt>
                <c:pt idx="5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A-4181-B8B2-5A0FCFE1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8691160"/>
        <c:axId val="758684272"/>
      </c:barChart>
      <c:catAx>
        <c:axId val="758691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58684272"/>
        <c:crosses val="autoZero"/>
        <c:auto val="1"/>
        <c:lblAlgn val="ctr"/>
        <c:lblOffset val="100"/>
        <c:noMultiLvlLbl val="0"/>
      </c:catAx>
      <c:valAx>
        <c:axId val="758684272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58691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PROVINCIA DI VARESE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'1. Categoria di servizio'!$AE$10</c:f>
              <c:strCache>
                <c:ptCount val="1"/>
                <c:pt idx="0">
                  <c:v>Provincia di Varese</c:v>
                </c:pt>
              </c:strCache>
            </c:strRef>
          </c:tx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914-45AE-B35D-3185F1C2531E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914-45AE-B35D-3185F1C2531E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914-45AE-B35D-3185F1C2531E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914-45AE-B35D-3185F1C2531E}"/>
              </c:ext>
            </c:extLst>
          </c:dPt>
          <c:dPt>
            <c:idx val="4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D98-478F-BD0B-00C147CA23E4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D98-478F-BD0B-00C147CA23E4}"/>
              </c:ext>
            </c:extLst>
          </c:dPt>
          <c:dPt>
            <c:idx val="6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D98-478F-BD0B-00C147CA23E4}"/>
              </c:ext>
            </c:extLst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D98-478F-BD0B-00C147CA23E4}"/>
              </c:ext>
            </c:extLst>
          </c:dPt>
          <c:dLbls>
            <c:dLbl>
              <c:idx val="0"/>
              <c:layout>
                <c:manualLayout>
                  <c:x val="-4.1264796956560205E-2"/>
                  <c:y val="4.87885781518689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14-45AE-B35D-3185F1C2531E}"/>
                </c:ext>
              </c:extLst>
            </c:dLbl>
            <c:dLbl>
              <c:idx val="1"/>
              <c:layout>
                <c:manualLayout>
                  <c:x val="1.8383555988085758E-2"/>
                  <c:y val="5.07039098560955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829201686867797"/>
                      <c:h val="0.199137931034482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914-45AE-B35D-3185F1C2531E}"/>
                </c:ext>
              </c:extLst>
            </c:dLbl>
            <c:dLbl>
              <c:idx val="2"/>
              <c:layout>
                <c:manualLayout>
                  <c:x val="-7.2886254386740984E-2"/>
                  <c:y val="2.16795637614263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498139137102242"/>
                      <c:h val="0.199137931034482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914-45AE-B35D-3185F1C2531E}"/>
                </c:ext>
              </c:extLst>
            </c:dLbl>
            <c:dLbl>
              <c:idx val="3"/>
              <c:layout>
                <c:manualLayout>
                  <c:x val="3.7772626736264706E-2"/>
                  <c:y val="-0.101451715087338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14-45AE-B35D-3185F1C2531E}"/>
                </c:ext>
              </c:extLst>
            </c:dLbl>
            <c:dLbl>
              <c:idx val="4"/>
              <c:layout>
                <c:manualLayout>
                  <c:x val="8.988764044943821E-3"/>
                  <c:y val="-1.63729749298579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213483146067415"/>
                      <c:h val="0.198275862068965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3D98-478F-BD0B-00C147CA23E4}"/>
                </c:ext>
              </c:extLst>
            </c:dLbl>
            <c:dLbl>
              <c:idx val="5"/>
              <c:layout>
                <c:manualLayout>
                  <c:x val="1.048689138576768E-2"/>
                  <c:y val="4.12385736265725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913857677902621"/>
                      <c:h val="0.198275862068965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3D98-478F-BD0B-00C147CA23E4}"/>
                </c:ext>
              </c:extLst>
            </c:dLbl>
            <c:dLbl>
              <c:idx val="6"/>
              <c:layout>
                <c:manualLayout>
                  <c:x val="-4.3618862248960451E-2"/>
                  <c:y val="0.132478052312426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453195316877527"/>
                      <c:h val="0.20172413793103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D98-478F-BD0B-00C147CA23E4}"/>
                </c:ext>
              </c:extLst>
            </c:dLbl>
            <c:dLbl>
              <c:idx val="7"/>
              <c:layout>
                <c:manualLayout>
                  <c:x val="-0.14082397003745317"/>
                  <c:y val="-3.16091954022988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7902621722846443"/>
                      <c:h val="0.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3D98-478F-BD0B-00C147CA23E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 Categoria di servizio'!$AF$9:$AM$9</c:f>
              <c:strCache>
                <c:ptCount val="8"/>
                <c:pt idx="0">
                  <c:v>Logistica</c:v>
                </c:pt>
                <c:pt idx="1">
                  <c:v>Credito e finanza</c:v>
                </c:pt>
                <c:pt idx="2">
                  <c:v>Terziario avanzato</c:v>
                </c:pt>
                <c:pt idx="3">
                  <c:v>Istruzione</c:v>
                </c:pt>
                <c:pt idx="4">
                  <c:v>Sanità e servizi sociali</c:v>
                </c:pt>
                <c:pt idx="5">
                  <c:v>Sport e benessere</c:v>
                </c:pt>
                <c:pt idx="6">
                  <c:v>Arte e cultura</c:v>
                </c:pt>
                <c:pt idx="7">
                  <c:v>Altre attività di servizi</c:v>
                </c:pt>
              </c:strCache>
            </c:strRef>
          </c:cat>
          <c:val>
            <c:numRef>
              <c:f>'1. Categoria di servizio'!$AF$10:$AM$10</c:f>
              <c:numCache>
                <c:formatCode>#,##0</c:formatCode>
                <c:ptCount val="8"/>
                <c:pt idx="0">
                  <c:v>2620</c:v>
                </c:pt>
                <c:pt idx="1">
                  <c:v>2625</c:v>
                </c:pt>
                <c:pt idx="2">
                  <c:v>5403</c:v>
                </c:pt>
                <c:pt idx="3">
                  <c:v>657</c:v>
                </c:pt>
                <c:pt idx="4">
                  <c:v>1215</c:v>
                </c:pt>
                <c:pt idx="5">
                  <c:v>606</c:v>
                </c:pt>
                <c:pt idx="6">
                  <c:v>235</c:v>
                </c:pt>
                <c:pt idx="7">
                  <c:v>13531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14-45AE-B35D-3185F1C25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1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Categoria di servizio'!$B$41</c:f>
              <c:strCache>
                <c:ptCount val="1"/>
                <c:pt idx="0">
                  <c:v>Logistica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E573-4D2B-9A73-B24E4EC059E5}"/>
              </c:ext>
            </c:extLst>
          </c:dPt>
          <c:cat>
            <c:strRef>
              <c:f>'1. Categoria di servizio'!$C$40:$G$40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Categoria di servizio'!$C$41:$G$41</c:f>
              <c:numCache>
                <c:formatCode>#,##0</c:formatCode>
                <c:ptCount val="5"/>
                <c:pt idx="0">
                  <c:v>100</c:v>
                </c:pt>
                <c:pt idx="1">
                  <c:v>100.161770077754</c:v>
                </c:pt>
                <c:pt idx="2">
                  <c:v>100.06001148045713</c:v>
                </c:pt>
                <c:pt idx="3">
                  <c:v>99.21985075405729</c:v>
                </c:pt>
                <c:pt idx="4">
                  <c:v>99.201586390439914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1A1-44F9-82AD-096392EFDD8C}"/>
            </c:ext>
          </c:extLst>
        </c:ser>
        <c:ser>
          <c:idx val="1"/>
          <c:order val="1"/>
          <c:tx>
            <c:strRef>
              <c:f>'1. Categoria di servizio'!$B$42</c:f>
              <c:strCache>
                <c:ptCount val="1"/>
                <c:pt idx="0">
                  <c:v>Credito e finanza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E573-4D2B-9A73-B24E4EC059E5}"/>
              </c:ext>
            </c:extLst>
          </c:dPt>
          <c:cat>
            <c:strRef>
              <c:f>'1. Categoria di servizio'!$C$40:$G$40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Categoria di servizio'!$C$42:$G$42</c:f>
              <c:numCache>
                <c:formatCode>#,##0</c:formatCode>
                <c:ptCount val="5"/>
                <c:pt idx="0">
                  <c:v>100</c:v>
                </c:pt>
                <c:pt idx="1">
                  <c:v>102.36263264780756</c:v>
                </c:pt>
                <c:pt idx="2">
                  <c:v>104.15319927919681</c:v>
                </c:pt>
                <c:pt idx="3">
                  <c:v>108.13191842338605</c:v>
                </c:pt>
                <c:pt idx="4">
                  <c:v>110.75198077858184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1A1-44F9-82AD-096392EFDD8C}"/>
            </c:ext>
          </c:extLst>
        </c:ser>
        <c:ser>
          <c:idx val="2"/>
          <c:order val="2"/>
          <c:tx>
            <c:strRef>
              <c:f>'1. Categoria di servizio'!$B$43</c:f>
              <c:strCache>
                <c:ptCount val="1"/>
                <c:pt idx="0">
                  <c:v>Terziario avanzato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573-4D2B-9A73-B24E4EC059E5}"/>
              </c:ext>
            </c:extLst>
          </c:dPt>
          <c:cat>
            <c:strRef>
              <c:f>'1. Categoria di servizio'!$C$40:$G$40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Categoria di servizio'!$C$43:$G$43</c:f>
              <c:numCache>
                <c:formatCode>#,##0</c:formatCode>
                <c:ptCount val="5"/>
                <c:pt idx="0">
                  <c:v>100</c:v>
                </c:pt>
                <c:pt idx="1">
                  <c:v>102.78564298955001</c:v>
                </c:pt>
                <c:pt idx="2">
                  <c:v>104.74323195697785</c:v>
                </c:pt>
                <c:pt idx="3">
                  <c:v>108.86822431810313</c:v>
                </c:pt>
                <c:pt idx="4">
                  <c:v>112.79460593591493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1A1-44F9-82AD-096392EFDD8C}"/>
            </c:ext>
          </c:extLst>
        </c:ser>
        <c:ser>
          <c:idx val="3"/>
          <c:order val="3"/>
          <c:tx>
            <c:strRef>
              <c:f>'1. Categoria di servizio'!$B$44</c:f>
              <c:strCache>
                <c:ptCount val="1"/>
                <c:pt idx="0">
                  <c:v>Istruzione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73-4D2B-9A73-B24E4EC059E5}"/>
              </c:ext>
            </c:extLst>
          </c:dPt>
          <c:val>
            <c:numRef>
              <c:f>'1. Categoria di servizio'!$C$44:$G$44</c:f>
              <c:numCache>
                <c:formatCode>#,##0</c:formatCode>
                <c:ptCount val="5"/>
                <c:pt idx="0">
                  <c:v>100</c:v>
                </c:pt>
                <c:pt idx="1">
                  <c:v>103.12759479656795</c:v>
                </c:pt>
                <c:pt idx="2">
                  <c:v>104.40077497924163</c:v>
                </c:pt>
                <c:pt idx="3">
                  <c:v>108.46941599778577</c:v>
                </c:pt>
                <c:pt idx="4">
                  <c:v>112.53805701632993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1A1-44F9-82AD-096392EFDD8C}"/>
            </c:ext>
          </c:extLst>
        </c:ser>
        <c:ser>
          <c:idx val="4"/>
          <c:order val="4"/>
          <c:tx>
            <c:strRef>
              <c:f>'1. Categoria di servizio'!$B$45</c:f>
              <c:strCache>
                <c:ptCount val="1"/>
                <c:pt idx="0">
                  <c:v>Sanità e servizi sociali</c:v>
                </c:pt>
              </c:strCache>
            </c:strRef>
          </c:tx>
          <c:spPr>
            <a:ln w="28575" cap="rnd">
              <a:solidFill>
                <a:schemeClr val="accent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>
                    <a:lumMod val="40000"/>
                    <a:lumOff val="6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E573-4D2B-9A73-B24E4EC059E5}"/>
              </c:ext>
            </c:extLst>
          </c:dPt>
          <c:val>
            <c:numRef>
              <c:f>'1. Categoria di servizio'!$C$45:$G$45</c:f>
              <c:numCache>
                <c:formatCode>#,##0</c:formatCode>
                <c:ptCount val="5"/>
                <c:pt idx="0">
                  <c:v>100</c:v>
                </c:pt>
                <c:pt idx="1">
                  <c:v>102.87969104189405</c:v>
                </c:pt>
                <c:pt idx="2">
                  <c:v>103.60171270254386</c:v>
                </c:pt>
                <c:pt idx="3">
                  <c:v>108.14373268407354</c:v>
                </c:pt>
                <c:pt idx="4">
                  <c:v>111.29208294853497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91A1-44F9-82AD-096392EFDD8C}"/>
            </c:ext>
          </c:extLst>
        </c:ser>
        <c:ser>
          <c:idx val="5"/>
          <c:order val="5"/>
          <c:tx>
            <c:strRef>
              <c:f>'1. Categoria di servizio'!$B$46</c:f>
              <c:strCache>
                <c:ptCount val="1"/>
                <c:pt idx="0">
                  <c:v>Sport e benessere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573-4D2B-9A73-B24E4EC059E5}"/>
              </c:ext>
            </c:extLst>
          </c:dPt>
          <c:val>
            <c:numRef>
              <c:f>'1. Categoria di servizio'!$C$46:$G$46</c:f>
              <c:numCache>
                <c:formatCode>#,##0</c:formatCode>
                <c:ptCount val="5"/>
                <c:pt idx="0">
                  <c:v>100</c:v>
                </c:pt>
                <c:pt idx="1">
                  <c:v>102.01145922223576</c:v>
                </c:pt>
                <c:pt idx="2">
                  <c:v>102.03584054614166</c:v>
                </c:pt>
                <c:pt idx="3">
                  <c:v>103.46214799463611</c:v>
                </c:pt>
                <c:pt idx="4">
                  <c:v>105.16884066804828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91A1-44F9-82AD-096392EFDD8C}"/>
            </c:ext>
          </c:extLst>
        </c:ser>
        <c:ser>
          <c:idx val="6"/>
          <c:order val="6"/>
          <c:tx>
            <c:strRef>
              <c:f>'1. Categoria di servizio'!$B$47</c:f>
              <c:strCache>
                <c:ptCount val="1"/>
                <c:pt idx="0">
                  <c:v>Arte e cultura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573-4D2B-9A73-B24E4EC059E5}"/>
              </c:ext>
            </c:extLst>
          </c:dPt>
          <c:val>
            <c:numRef>
              <c:f>'1. Categoria di servizio'!$C$47:$G$47</c:f>
              <c:numCache>
                <c:formatCode>#,##0</c:formatCode>
                <c:ptCount val="5"/>
                <c:pt idx="0">
                  <c:v>100</c:v>
                </c:pt>
                <c:pt idx="1">
                  <c:v>102.90386241894558</c:v>
                </c:pt>
                <c:pt idx="2">
                  <c:v>104.73639695517338</c:v>
                </c:pt>
                <c:pt idx="3">
                  <c:v>108.90893712996899</c:v>
                </c:pt>
                <c:pt idx="4">
                  <c:v>111.70002819283901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91A1-44F9-82AD-096392EFD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14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PROVINCIA DI VARESE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Categoria di servizio'!$B$65</c:f>
              <c:strCache>
                <c:ptCount val="1"/>
                <c:pt idx="0">
                  <c:v>Logistica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DAC0-407C-8421-629CAF8A6FB2}"/>
              </c:ext>
            </c:extLst>
          </c:dPt>
          <c:cat>
            <c:strRef>
              <c:f>'1. Categoria di servizio'!$C$64:$G$64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Categoria di servizio'!$C$65:$G$65</c:f>
              <c:numCache>
                <c:formatCode>#,##0</c:formatCode>
                <c:ptCount val="5"/>
                <c:pt idx="0">
                  <c:v>100</c:v>
                </c:pt>
                <c:pt idx="1">
                  <c:v>98.744769874476987</c:v>
                </c:pt>
                <c:pt idx="2">
                  <c:v>99.923925446938</c:v>
                </c:pt>
                <c:pt idx="3">
                  <c:v>99.923925446938</c:v>
                </c:pt>
                <c:pt idx="4">
                  <c:v>99.657664511221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913-4C60-A72F-E72AC3915825}"/>
            </c:ext>
          </c:extLst>
        </c:ser>
        <c:ser>
          <c:idx val="1"/>
          <c:order val="1"/>
          <c:tx>
            <c:strRef>
              <c:f>'1. Categoria di servizio'!$B$66</c:f>
              <c:strCache>
                <c:ptCount val="1"/>
                <c:pt idx="0">
                  <c:v>Credito e finanza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DAC0-407C-8421-629CAF8A6FB2}"/>
              </c:ext>
            </c:extLst>
          </c:dPt>
          <c:cat>
            <c:strRef>
              <c:f>'1. Categoria di servizio'!$C$64:$G$64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Categoria di servizio'!$C$66:$G$66</c:f>
              <c:numCache>
                <c:formatCode>#,##0</c:formatCode>
                <c:ptCount val="5"/>
                <c:pt idx="0">
                  <c:v>100</c:v>
                </c:pt>
                <c:pt idx="1">
                  <c:v>100.65173116089613</c:v>
                </c:pt>
                <c:pt idx="2">
                  <c:v>101.50712830957229</c:v>
                </c:pt>
                <c:pt idx="3">
                  <c:v>106.43584521384928</c:v>
                </c:pt>
                <c:pt idx="4">
                  <c:v>106.92464358452139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913-4C60-A72F-E72AC3915825}"/>
            </c:ext>
          </c:extLst>
        </c:ser>
        <c:ser>
          <c:idx val="2"/>
          <c:order val="2"/>
          <c:tx>
            <c:strRef>
              <c:f>'1. Categoria di servizio'!$B$67</c:f>
              <c:strCache>
                <c:ptCount val="1"/>
                <c:pt idx="0">
                  <c:v>Terziario avanzato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DAC0-407C-8421-629CAF8A6FB2}"/>
              </c:ext>
            </c:extLst>
          </c:dPt>
          <c:cat>
            <c:strRef>
              <c:f>'1. Categoria di servizio'!$C$64:$G$64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Categoria di servizio'!$C$67:$G$67</c:f>
              <c:numCache>
                <c:formatCode>#,##0</c:formatCode>
                <c:ptCount val="5"/>
                <c:pt idx="0">
                  <c:v>100</c:v>
                </c:pt>
                <c:pt idx="1">
                  <c:v>101.25623130608174</c:v>
                </c:pt>
                <c:pt idx="2">
                  <c:v>103.88833499501496</c:v>
                </c:pt>
                <c:pt idx="3">
                  <c:v>107.357926221336</c:v>
                </c:pt>
                <c:pt idx="4">
                  <c:v>107.73678963110669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913-4C60-A72F-E72AC3915825}"/>
            </c:ext>
          </c:extLst>
        </c:ser>
        <c:ser>
          <c:idx val="3"/>
          <c:order val="3"/>
          <c:tx>
            <c:strRef>
              <c:f>'1. Categoria di servizio'!$B$68</c:f>
              <c:strCache>
                <c:ptCount val="1"/>
                <c:pt idx="0">
                  <c:v>Istruzione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DAC0-407C-8421-629CAF8A6FB2}"/>
              </c:ext>
            </c:extLst>
          </c:dPt>
          <c:cat>
            <c:strRef>
              <c:f>'1. Categoria di servizio'!$C$64:$G$64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Categoria di servizio'!$C$68:$G$68</c:f>
              <c:numCache>
                <c:formatCode>#,##0</c:formatCode>
                <c:ptCount val="5"/>
                <c:pt idx="0">
                  <c:v>100</c:v>
                </c:pt>
                <c:pt idx="1">
                  <c:v>99.344262295081961</c:v>
                </c:pt>
                <c:pt idx="2">
                  <c:v>102.1311475409836</c:v>
                </c:pt>
                <c:pt idx="3">
                  <c:v>105.24590163934427</c:v>
                </c:pt>
                <c:pt idx="4">
                  <c:v>107.70491803278688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913-4C60-A72F-E72AC3915825}"/>
            </c:ext>
          </c:extLst>
        </c:ser>
        <c:ser>
          <c:idx val="4"/>
          <c:order val="4"/>
          <c:tx>
            <c:strRef>
              <c:f>'1. Categoria di servizio'!$B$69</c:f>
              <c:strCache>
                <c:ptCount val="1"/>
                <c:pt idx="0">
                  <c:v>Sanità e servizi sociali</c:v>
                </c:pt>
              </c:strCache>
            </c:strRef>
          </c:tx>
          <c:spPr>
            <a:ln w="28575" cap="rnd">
              <a:solidFill>
                <a:schemeClr val="accent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>
                    <a:lumMod val="40000"/>
                    <a:lumOff val="60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DAC0-407C-8421-629CAF8A6FB2}"/>
              </c:ext>
            </c:extLst>
          </c:dPt>
          <c:cat>
            <c:strRef>
              <c:f>'1. Categoria di servizio'!$C$64:$G$64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Categoria di servizio'!$C$69:$G$69</c:f>
              <c:numCache>
                <c:formatCode>#,##0</c:formatCode>
                <c:ptCount val="5"/>
                <c:pt idx="0">
                  <c:v>100</c:v>
                </c:pt>
                <c:pt idx="1">
                  <c:v>101.25</c:v>
                </c:pt>
                <c:pt idx="2">
                  <c:v>100</c:v>
                </c:pt>
                <c:pt idx="3">
                  <c:v>105.35714285714286</c:v>
                </c:pt>
                <c:pt idx="4">
                  <c:v>108.48214285714286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9913-4C60-A72F-E72AC3915825}"/>
            </c:ext>
          </c:extLst>
        </c:ser>
        <c:ser>
          <c:idx val="5"/>
          <c:order val="5"/>
          <c:tx>
            <c:strRef>
              <c:f>'1. Categoria di servizio'!$B$70</c:f>
              <c:strCache>
                <c:ptCount val="1"/>
                <c:pt idx="0">
                  <c:v>Sport e benessere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DAC0-407C-8421-629CAF8A6FB2}"/>
              </c:ext>
            </c:extLst>
          </c:dPt>
          <c:cat>
            <c:strRef>
              <c:f>'1. Categoria di servizio'!$C$64:$G$64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Categoria di servizio'!$C$70:$G$70</c:f>
              <c:numCache>
                <c:formatCode>#,##0</c:formatCode>
                <c:ptCount val="5"/>
                <c:pt idx="0">
                  <c:v>100</c:v>
                </c:pt>
                <c:pt idx="1">
                  <c:v>97.26495726495726</c:v>
                </c:pt>
                <c:pt idx="2">
                  <c:v>102.22222222222221</c:v>
                </c:pt>
                <c:pt idx="3">
                  <c:v>106.15384615384616</c:v>
                </c:pt>
                <c:pt idx="4">
                  <c:v>103.58974358974361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9913-4C60-A72F-E72AC3915825}"/>
            </c:ext>
          </c:extLst>
        </c:ser>
        <c:ser>
          <c:idx val="6"/>
          <c:order val="6"/>
          <c:tx>
            <c:strRef>
              <c:f>'1. Categoria di servizio'!$B$71</c:f>
              <c:strCache>
                <c:ptCount val="1"/>
                <c:pt idx="0">
                  <c:v>Arte e cultura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AC0-407C-8421-629CAF8A6FB2}"/>
              </c:ext>
            </c:extLst>
          </c:dPt>
          <c:cat>
            <c:strRef>
              <c:f>'1. Categoria di servizio'!$C$64:$G$64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'1. Categoria di servizio'!$C$71:$G$71</c:f>
              <c:numCache>
                <c:formatCode>#,##0</c:formatCode>
                <c:ptCount val="5"/>
                <c:pt idx="0">
                  <c:v>100</c:v>
                </c:pt>
                <c:pt idx="1">
                  <c:v>100.45045045045045</c:v>
                </c:pt>
                <c:pt idx="2">
                  <c:v>104.05405405405406</c:v>
                </c:pt>
                <c:pt idx="3">
                  <c:v>107.2072072072072</c:v>
                </c:pt>
                <c:pt idx="4">
                  <c:v>105.85585585585586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9913-4C60-A72F-E72AC3915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AVVIAMENTI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Tipologia clientela'!$B$40</c:f>
              <c:strCache>
                <c:ptCount val="1"/>
                <c:pt idx="0">
                  <c:v>Servizi alle imprese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Tipologia clientela'!$C$39:$G$39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Tipologia clientela'!$C$40:$G$40</c:f>
              <c:numCache>
                <c:formatCode>#,##0</c:formatCode>
                <c:ptCount val="5"/>
                <c:pt idx="0">
                  <c:v>100</c:v>
                </c:pt>
                <c:pt idx="1">
                  <c:v>116.30532602470751</c:v>
                </c:pt>
                <c:pt idx="2">
                  <c:v>93.536774932504301</c:v>
                </c:pt>
                <c:pt idx="3">
                  <c:v>101.7589789740653</c:v>
                </c:pt>
                <c:pt idx="4">
                  <c:v>133.51059478033216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E83-48F6-8A58-589DE2D8DC04}"/>
            </c:ext>
          </c:extLst>
        </c:ser>
        <c:ser>
          <c:idx val="1"/>
          <c:order val="1"/>
          <c:tx>
            <c:strRef>
              <c:f>'2. Tipologia clientela'!$B$41</c:f>
              <c:strCache>
                <c:ptCount val="1"/>
                <c:pt idx="0">
                  <c:v>Servizi alla persona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Tipologia clientela'!$C$39:$G$39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Tipologia clientela'!$C$41:$G$41</c:f>
              <c:numCache>
                <c:formatCode>#,##0</c:formatCode>
                <c:ptCount val="5"/>
                <c:pt idx="0">
                  <c:v>100</c:v>
                </c:pt>
                <c:pt idx="1">
                  <c:v>97.315345699831369</c:v>
                </c:pt>
                <c:pt idx="2">
                  <c:v>100.93086003372682</c:v>
                </c:pt>
                <c:pt idx="3">
                  <c:v>112.89713322091062</c:v>
                </c:pt>
                <c:pt idx="4">
                  <c:v>115.83811129848229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E83-48F6-8A58-589DE2D8DC04}"/>
            </c:ext>
          </c:extLst>
        </c:ser>
        <c:ser>
          <c:idx val="2"/>
          <c:order val="2"/>
          <c:tx>
            <c:strRef>
              <c:f>'2. Tipologia clientela'!$B$42</c:f>
              <c:strCache>
                <c:ptCount val="1"/>
                <c:pt idx="0">
                  <c:v>Servizi misti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Tipologia clientela'!$C$39:$G$39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Tipologia clientela'!$C$42:$G$42</c:f>
              <c:numCache>
                <c:formatCode>#,##0</c:formatCode>
                <c:ptCount val="5"/>
                <c:pt idx="0">
                  <c:v>100</c:v>
                </c:pt>
                <c:pt idx="1">
                  <c:v>79.316564786050705</c:v>
                </c:pt>
                <c:pt idx="2">
                  <c:v>66.209038981861909</c:v>
                </c:pt>
                <c:pt idx="3">
                  <c:v>79.957911614390227</c:v>
                </c:pt>
                <c:pt idx="4">
                  <c:v>92.343922236697068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E83-48F6-8A58-589DE2D8D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4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CESSAZIONI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Tipologia clientela'!$B$57</c:f>
              <c:strCache>
                <c:ptCount val="1"/>
                <c:pt idx="0">
                  <c:v>Servizi alle imprese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Tipologia clientela'!$C$56:$G$56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Tipologia clientela'!$C$57:$G$57</c:f>
              <c:numCache>
                <c:formatCode>#,##0</c:formatCode>
                <c:ptCount val="5"/>
                <c:pt idx="0">
                  <c:v>100</c:v>
                </c:pt>
                <c:pt idx="1">
                  <c:v>104.15262636273539</c:v>
                </c:pt>
                <c:pt idx="2">
                  <c:v>101.41724479682854</c:v>
                </c:pt>
                <c:pt idx="3">
                  <c:v>107.32408325074331</c:v>
                </c:pt>
                <c:pt idx="4">
                  <c:v>138.65213082259663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81E-4E15-BC32-C8DCE98DADC9}"/>
            </c:ext>
          </c:extLst>
        </c:ser>
        <c:ser>
          <c:idx val="1"/>
          <c:order val="1"/>
          <c:tx>
            <c:strRef>
              <c:f>'2. Tipologia clientela'!$B$58</c:f>
              <c:strCache>
                <c:ptCount val="1"/>
                <c:pt idx="0">
                  <c:v>Servizi alla persona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'2. Tipologia clientela'!$C$56:$G$56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Tipologia clientela'!$C$58:$G$58</c:f>
              <c:numCache>
                <c:formatCode>#,##0</c:formatCode>
                <c:ptCount val="5"/>
                <c:pt idx="0">
                  <c:v>100</c:v>
                </c:pt>
                <c:pt idx="1">
                  <c:v>99.132663118470333</c:v>
                </c:pt>
                <c:pt idx="2">
                  <c:v>97.4689532820816</c:v>
                </c:pt>
                <c:pt idx="3">
                  <c:v>117.23634930021683</c:v>
                </c:pt>
                <c:pt idx="4">
                  <c:v>130.62881923910902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81E-4E15-BC32-C8DCE98DADC9}"/>
            </c:ext>
          </c:extLst>
        </c:ser>
        <c:ser>
          <c:idx val="2"/>
          <c:order val="2"/>
          <c:tx>
            <c:strRef>
              <c:f>'2. Tipologia clientela'!$B$59</c:f>
              <c:strCache>
                <c:ptCount val="1"/>
                <c:pt idx="0">
                  <c:v>Servizi misti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Tipologia clientela'!$C$56:$G$56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Tipologia clientela'!$C$59:$G$59</c:f>
              <c:numCache>
                <c:formatCode>#,##0</c:formatCode>
                <c:ptCount val="5"/>
                <c:pt idx="0">
                  <c:v>100</c:v>
                </c:pt>
                <c:pt idx="1">
                  <c:v>89.232648076531646</c:v>
                </c:pt>
                <c:pt idx="2">
                  <c:v>72.51170364339508</c:v>
                </c:pt>
                <c:pt idx="3">
                  <c:v>83.523305515978024</c:v>
                </c:pt>
                <c:pt idx="4">
                  <c:v>97.333604722165674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81E-4E15-BC32-C8DCE98DA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b="1">
                <a:solidFill>
                  <a:schemeClr val="tx1"/>
                </a:solidFill>
              </a:rPr>
              <a:t>FLUSSI OCCUPAZIONALI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'2. Tipologia clientela'!$V$12:$W$12</c:f>
              <c:strCache>
                <c:ptCount val="2"/>
                <c:pt idx="1">
                  <c:v>Saldo (scala dx)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Tipologia clientela'!$X$9:$AB$9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Tipologia clientela'!$X$12:$AB$12</c:f>
              <c:numCache>
                <c:formatCode>#,##0</c:formatCode>
                <c:ptCount val="5"/>
                <c:pt idx="0">
                  <c:v>6571</c:v>
                </c:pt>
                <c:pt idx="1">
                  <c:v>6563</c:v>
                </c:pt>
                <c:pt idx="2">
                  <c:v>5885</c:v>
                </c:pt>
                <c:pt idx="3">
                  <c:v>5118</c:v>
                </c:pt>
                <c:pt idx="4">
                  <c:v>3192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7-4B06-AB11-3F9730BBF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977992"/>
        <c:axId val="486963888"/>
      </c:barChart>
      <c:lineChart>
        <c:grouping val="standard"/>
        <c:varyColors val="0"/>
        <c:ser>
          <c:idx val="0"/>
          <c:order val="0"/>
          <c:tx>
            <c:strRef>
              <c:f>'2. Tipologia clientela'!$V$10:$W$10</c:f>
              <c:strCache>
                <c:ptCount val="2"/>
                <c:pt idx="1">
                  <c:v>Avviamenti (scala sx)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'2. Tipologia clientela'!$X$9:$AB$9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Tipologia clientela'!$X$10:$AB$10</c:f>
              <c:numCache>
                <c:formatCode>#,##0</c:formatCode>
                <c:ptCount val="5"/>
                <c:pt idx="0">
                  <c:v>51852</c:v>
                </c:pt>
                <c:pt idx="1">
                  <c:v>50985</c:v>
                </c:pt>
                <c:pt idx="2">
                  <c:v>47966</c:v>
                </c:pt>
                <c:pt idx="3">
                  <c:v>53891</c:v>
                </c:pt>
                <c:pt idx="4">
                  <c:v>59880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F07-4B06-AB11-3F9730BBFF2B}"/>
            </c:ext>
          </c:extLst>
        </c:ser>
        <c:ser>
          <c:idx val="1"/>
          <c:order val="1"/>
          <c:tx>
            <c:strRef>
              <c:f>'2. Tipologia clientela'!$V$11:$W$11</c:f>
              <c:strCache>
                <c:ptCount val="2"/>
                <c:pt idx="1">
                  <c:v>Cessazioni (scala sx)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'2. Tipologia clientela'!$X$9:$AB$9</c:f>
              <c:strCache>
                <c:ptCount val="5"/>
                <c:pt idx="0">
                  <c:v>2018
(31.12)</c:v>
                </c:pt>
                <c:pt idx="1">
                  <c:v>2019
(31.12)</c:v>
                </c:pt>
                <c:pt idx="2">
                  <c:v>2020
(31.12)</c:v>
                </c:pt>
                <c:pt idx="3">
                  <c:v>2021
(31.12)</c:v>
                </c:pt>
                <c:pt idx="4">
                  <c:v>2022
(31.12)</c:v>
                </c:pt>
              </c:strCache>
            </c:strRef>
          </c:cat>
          <c:val>
            <c:numRef>
              <c:f>'2. Tipologia clientela'!$X$11:$AB$11</c:f>
              <c:numCache>
                <c:formatCode>#,##0</c:formatCode>
                <c:ptCount val="5"/>
                <c:pt idx="0">
                  <c:v>45281</c:v>
                </c:pt>
                <c:pt idx="1">
                  <c:v>44422</c:v>
                </c:pt>
                <c:pt idx="2">
                  <c:v>42081</c:v>
                </c:pt>
                <c:pt idx="3">
                  <c:v>48773</c:v>
                </c:pt>
                <c:pt idx="4">
                  <c:v>56688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F07-4B06-AB11-3F9730BBF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148024"/>
        <c:axId val="626154256"/>
      </c:lineChart>
      <c:catAx>
        <c:axId val="626148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6154256"/>
        <c:crosses val="autoZero"/>
        <c:auto val="1"/>
        <c:lblAlgn val="ctr"/>
        <c:lblOffset val="100"/>
        <c:noMultiLvlLbl val="0"/>
      </c:catAx>
      <c:valAx>
        <c:axId val="626154256"/>
        <c:scaling>
          <c:orientation val="minMax"/>
          <c:max val="60000"/>
          <c:min val="-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6148024"/>
        <c:crosses val="autoZero"/>
        <c:crossBetween val="between"/>
        <c:majorUnit val="20000"/>
      </c:valAx>
      <c:valAx>
        <c:axId val="486963888"/>
        <c:scaling>
          <c:orientation val="minMax"/>
          <c:max val="15000"/>
          <c:min val="-5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6977992"/>
        <c:crosses val="max"/>
        <c:crossBetween val="between"/>
        <c:majorUnit val="5000"/>
      </c:valAx>
      <c:catAx>
        <c:axId val="486977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6963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4" Type="http://schemas.openxmlformats.org/officeDocument/2006/relationships/chart" Target="../charts/chart3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4" Type="http://schemas.openxmlformats.org/officeDocument/2006/relationships/chart" Target="../charts/chart3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4" Type="http://schemas.openxmlformats.org/officeDocument/2006/relationships/chart" Target="../charts/chart3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133350</xdr:rowOff>
    </xdr:from>
    <xdr:to>
      <xdr:col>3</xdr:col>
      <xdr:colOff>495300</xdr:colOff>
      <xdr:row>29</xdr:row>
      <xdr:rowOff>68924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BE5CE78-0D18-4D7E-A3F4-C6BF696AA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5114925"/>
          <a:ext cx="1866900" cy="8404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23</xdr:row>
      <xdr:rowOff>9525</xdr:rowOff>
    </xdr:from>
    <xdr:to>
      <xdr:col>20</xdr:col>
      <xdr:colOff>9524</xdr:colOff>
      <xdr:row>35</xdr:row>
      <xdr:rowOff>160425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E85B7E0-FC99-4A5B-920F-80949BB70C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619124</xdr:colOff>
      <xdr:row>37</xdr:row>
      <xdr:rowOff>285750</xdr:rowOff>
    </xdr:from>
    <xdr:to>
      <xdr:col>20</xdr:col>
      <xdr:colOff>20174</xdr:colOff>
      <xdr:row>48</xdr:row>
      <xdr:rowOff>122325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0A48ABE-E217-4E74-A1A3-F81663A26C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38100</xdr:colOff>
      <xdr:row>5</xdr:row>
      <xdr:rowOff>285750</xdr:rowOff>
    </xdr:from>
    <xdr:to>
      <xdr:col>19</xdr:col>
      <xdr:colOff>609600</xdr:colOff>
      <xdr:row>16</xdr:row>
      <xdr:rowOff>47625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5F051AC-C58C-62BF-1746-059E2CAD35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14286</xdr:colOff>
      <xdr:row>52</xdr:row>
      <xdr:rowOff>276225</xdr:rowOff>
    </xdr:from>
    <xdr:to>
      <xdr:col>20</xdr:col>
      <xdr:colOff>28574</xdr:colOff>
      <xdr:row>66</xdr:row>
      <xdr:rowOff>114300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33DEBF86-BD40-0878-7C3C-EE07EA3665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23</xdr:row>
      <xdr:rowOff>9525</xdr:rowOff>
    </xdr:from>
    <xdr:to>
      <xdr:col>20</xdr:col>
      <xdr:colOff>9524</xdr:colOff>
      <xdr:row>35</xdr:row>
      <xdr:rowOff>160425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9D76BDB-1AB3-4A1A-A295-D7EEF2BDA2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619124</xdr:colOff>
      <xdr:row>37</xdr:row>
      <xdr:rowOff>285750</xdr:rowOff>
    </xdr:from>
    <xdr:to>
      <xdr:col>20</xdr:col>
      <xdr:colOff>20174</xdr:colOff>
      <xdr:row>48</xdr:row>
      <xdr:rowOff>122325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0F0774B-4A10-4C9C-B85C-573D1912E5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28574</xdr:colOff>
      <xdr:row>52</xdr:row>
      <xdr:rowOff>276225</xdr:rowOff>
    </xdr:from>
    <xdr:to>
      <xdr:col>20</xdr:col>
      <xdr:colOff>48749</xdr:colOff>
      <xdr:row>65</xdr:row>
      <xdr:rowOff>112800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605599B-A8E9-4035-9FFD-73FE7B82AD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19050</xdr:colOff>
      <xdr:row>5</xdr:row>
      <xdr:rowOff>276225</xdr:rowOff>
    </xdr:from>
    <xdr:to>
      <xdr:col>19</xdr:col>
      <xdr:colOff>609600</xdr:colOff>
      <xdr:row>16</xdr:row>
      <xdr:rowOff>38100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5F0050F1-EF8E-4B25-45C7-8BF8DB142D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9525</xdr:rowOff>
    </xdr:from>
    <xdr:to>
      <xdr:col>20</xdr:col>
      <xdr:colOff>9524</xdr:colOff>
      <xdr:row>43</xdr:row>
      <xdr:rowOff>160425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53EC97E-FCA0-44EE-A42B-CAABC78F14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619124</xdr:colOff>
      <xdr:row>45</xdr:row>
      <xdr:rowOff>285750</xdr:rowOff>
    </xdr:from>
    <xdr:to>
      <xdr:col>20</xdr:col>
      <xdr:colOff>20174</xdr:colOff>
      <xdr:row>63</xdr:row>
      <xdr:rowOff>122325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3770662-224E-4BCC-868C-6177BF1D7B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600075</xdr:colOff>
      <xdr:row>5</xdr:row>
      <xdr:rowOff>276225</xdr:rowOff>
    </xdr:from>
    <xdr:to>
      <xdr:col>20</xdr:col>
      <xdr:colOff>0</xdr:colOff>
      <xdr:row>17</xdr:row>
      <xdr:rowOff>57150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17E88D33-023D-E85D-EB08-172C68C59C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595311</xdr:colOff>
      <xdr:row>67</xdr:row>
      <xdr:rowOff>304800</xdr:rowOff>
    </xdr:from>
    <xdr:to>
      <xdr:col>20</xdr:col>
      <xdr:colOff>9524</xdr:colOff>
      <xdr:row>83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1793FB16-B036-E4BA-7FBC-3113EF26CA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619124</xdr:colOff>
      <xdr:row>13</xdr:row>
      <xdr:rowOff>133350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295276</xdr:colOff>
      <xdr:row>27</xdr:row>
      <xdr:rowOff>9525</xdr:rowOff>
    </xdr:from>
    <xdr:to>
      <xdr:col>20</xdr:col>
      <xdr:colOff>15151</xdr:colOff>
      <xdr:row>39</xdr:row>
      <xdr:rowOff>56100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295276</xdr:colOff>
      <xdr:row>40</xdr:row>
      <xdr:rowOff>285750</xdr:rowOff>
    </xdr:from>
    <xdr:to>
      <xdr:col>20</xdr:col>
      <xdr:colOff>1</xdr:colOff>
      <xdr:row>53</xdr:row>
      <xdr:rowOff>18000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5</xdr:row>
      <xdr:rowOff>200025</xdr:rowOff>
    </xdr:from>
    <xdr:to>
      <xdr:col>29</xdr:col>
      <xdr:colOff>9525</xdr:colOff>
      <xdr:row>14</xdr:row>
      <xdr:rowOff>38100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571501</xdr:colOff>
      <xdr:row>27</xdr:row>
      <xdr:rowOff>9524</xdr:rowOff>
    </xdr:from>
    <xdr:to>
      <xdr:col>29</xdr:col>
      <xdr:colOff>9524</xdr:colOff>
      <xdr:row>45</xdr:row>
      <xdr:rowOff>56549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571500</xdr:colOff>
      <xdr:row>50</xdr:row>
      <xdr:rowOff>285750</xdr:rowOff>
    </xdr:from>
    <xdr:to>
      <xdr:col>29</xdr:col>
      <xdr:colOff>0</xdr:colOff>
      <xdr:row>69</xdr:row>
      <xdr:rowOff>18450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5</xdr:row>
      <xdr:rowOff>104775</xdr:rowOff>
    </xdr:from>
    <xdr:to>
      <xdr:col>4</xdr:col>
      <xdr:colOff>430868</xdr:colOff>
      <xdr:row>36</xdr:row>
      <xdr:rowOff>123825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914400"/>
          <a:ext cx="3850343" cy="5324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19</xdr:row>
      <xdr:rowOff>0</xdr:rowOff>
    </xdr:from>
    <xdr:to>
      <xdr:col>3</xdr:col>
      <xdr:colOff>514350</xdr:colOff>
      <xdr:row>23</xdr:row>
      <xdr:rowOff>116549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88CF8D7-CE0D-4A01-A89E-2029537F8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3962400"/>
          <a:ext cx="1866900" cy="9356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31</xdr:row>
      <xdr:rowOff>9525</xdr:rowOff>
    </xdr:from>
    <xdr:to>
      <xdr:col>20</xdr:col>
      <xdr:colOff>9524</xdr:colOff>
      <xdr:row>43</xdr:row>
      <xdr:rowOff>160425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6BAC3AF-629E-4F8C-BC56-16E12A7A9E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619124</xdr:colOff>
      <xdr:row>47</xdr:row>
      <xdr:rowOff>285750</xdr:rowOff>
    </xdr:from>
    <xdr:to>
      <xdr:col>20</xdr:col>
      <xdr:colOff>20174</xdr:colOff>
      <xdr:row>59</xdr:row>
      <xdr:rowOff>122325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DB316AB-A86C-4F3C-BD64-BF70755FDE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9525</xdr:colOff>
      <xdr:row>16</xdr:row>
      <xdr:rowOff>19050</xdr:rowOff>
    </xdr:from>
    <xdr:to>
      <xdr:col>19</xdr:col>
      <xdr:colOff>600075</xdr:colOff>
      <xdr:row>24</xdr:row>
      <xdr:rowOff>123825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EB10AEB-1C96-4358-A846-2D74EA170B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9525</xdr:colOff>
      <xdr:row>5</xdr:row>
      <xdr:rowOff>304800</xdr:rowOff>
    </xdr:from>
    <xdr:to>
      <xdr:col>19</xdr:col>
      <xdr:colOff>590550</xdr:colOff>
      <xdr:row>15</xdr:row>
      <xdr:rowOff>238125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069F9F5-B8B5-65B1-F4EC-621135AA25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595312</xdr:colOff>
      <xdr:row>63</xdr:row>
      <xdr:rowOff>276225</xdr:rowOff>
    </xdr:from>
    <xdr:to>
      <xdr:col>20</xdr:col>
      <xdr:colOff>0</xdr:colOff>
      <xdr:row>77</xdr:row>
      <xdr:rowOff>133350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76D74E6-7FBA-1AB1-A50A-A38B794618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26</xdr:row>
      <xdr:rowOff>9525</xdr:rowOff>
    </xdr:from>
    <xdr:to>
      <xdr:col>20</xdr:col>
      <xdr:colOff>9524</xdr:colOff>
      <xdr:row>47</xdr:row>
      <xdr:rowOff>160425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527EC19-8AD9-41F3-B56A-4F6B1AE15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619124</xdr:colOff>
      <xdr:row>49</xdr:row>
      <xdr:rowOff>285750</xdr:rowOff>
    </xdr:from>
    <xdr:to>
      <xdr:col>20</xdr:col>
      <xdr:colOff>20174</xdr:colOff>
      <xdr:row>69</xdr:row>
      <xdr:rowOff>122325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B6D2C32-B528-4AB9-9F47-835CAE7133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5</xdr:row>
      <xdr:rowOff>276225</xdr:rowOff>
    </xdr:from>
    <xdr:to>
      <xdr:col>19</xdr:col>
      <xdr:colOff>590550</xdr:colOff>
      <xdr:row>17</xdr:row>
      <xdr:rowOff>190500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6D8227F-925B-0F41-7EB1-4F1BECDC6A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595311</xdr:colOff>
      <xdr:row>74</xdr:row>
      <xdr:rowOff>0</xdr:rowOff>
    </xdr:from>
    <xdr:to>
      <xdr:col>19</xdr:col>
      <xdr:colOff>609599</xdr:colOff>
      <xdr:row>89</xdr:row>
      <xdr:rowOff>95250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C6E6B5A-A84E-EF36-FBE2-46150E6101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28</xdr:row>
      <xdr:rowOff>9526</xdr:rowOff>
    </xdr:from>
    <xdr:to>
      <xdr:col>20</xdr:col>
      <xdr:colOff>9524</xdr:colOff>
      <xdr:row>41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15854B6-0644-4DFB-828C-ED488A8660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619124</xdr:colOff>
      <xdr:row>53</xdr:row>
      <xdr:rowOff>285751</xdr:rowOff>
    </xdr:from>
    <xdr:to>
      <xdr:col>20</xdr:col>
      <xdr:colOff>20174</xdr:colOff>
      <xdr:row>65</xdr:row>
      <xdr:rowOff>295276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2536041-A0BE-4E32-87B6-61CF5AE48B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41</xdr:row>
      <xdr:rowOff>66675</xdr:rowOff>
    </xdr:from>
    <xdr:to>
      <xdr:col>20</xdr:col>
      <xdr:colOff>9524</xdr:colOff>
      <xdr:row>53</xdr:row>
      <xdr:rowOff>1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B330415A-02C4-463A-902D-446C95AEE5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609600</xdr:colOff>
      <xdr:row>66</xdr:row>
      <xdr:rowOff>66675</xdr:rowOff>
    </xdr:from>
    <xdr:to>
      <xdr:col>20</xdr:col>
      <xdr:colOff>10650</xdr:colOff>
      <xdr:row>78</xdr:row>
      <xdr:rowOff>123826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57649BA5-A9BD-498C-B649-215B7A7A03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600075</xdr:colOff>
      <xdr:row>5</xdr:row>
      <xdr:rowOff>276225</xdr:rowOff>
    </xdr:from>
    <xdr:to>
      <xdr:col>19</xdr:col>
      <xdr:colOff>585787</xdr:colOff>
      <xdr:row>19</xdr:row>
      <xdr:rowOff>247650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771CB13-1636-435F-B8C6-F7FE945723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585786</xdr:colOff>
      <xdr:row>80</xdr:row>
      <xdr:rowOff>0</xdr:rowOff>
    </xdr:from>
    <xdr:to>
      <xdr:col>19</xdr:col>
      <xdr:colOff>600074</xdr:colOff>
      <xdr:row>93</xdr:row>
      <xdr:rowOff>76200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6344325-A889-D311-20D7-DC477602D4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576262</xdr:colOff>
      <xdr:row>94</xdr:row>
      <xdr:rowOff>0</xdr:rowOff>
    </xdr:from>
    <xdr:to>
      <xdr:col>19</xdr:col>
      <xdr:colOff>600075</xdr:colOff>
      <xdr:row>106</xdr:row>
      <xdr:rowOff>95250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DF1006F-1058-1B6A-571C-7A0C0473F7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23</xdr:row>
      <xdr:rowOff>9525</xdr:rowOff>
    </xdr:from>
    <xdr:to>
      <xdr:col>20</xdr:col>
      <xdr:colOff>9524</xdr:colOff>
      <xdr:row>38</xdr:row>
      <xdr:rowOff>160425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D33F7FB-7AF5-4156-A512-5680D0A06A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619124</xdr:colOff>
      <xdr:row>40</xdr:row>
      <xdr:rowOff>285750</xdr:rowOff>
    </xdr:from>
    <xdr:to>
      <xdr:col>20</xdr:col>
      <xdr:colOff>20174</xdr:colOff>
      <xdr:row>54</xdr:row>
      <xdr:rowOff>122325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CFC5455-4F7E-402B-A39F-B4746DA989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5</xdr:row>
      <xdr:rowOff>276225</xdr:rowOff>
    </xdr:from>
    <xdr:to>
      <xdr:col>19</xdr:col>
      <xdr:colOff>604837</xdr:colOff>
      <xdr:row>16</xdr:row>
      <xdr:rowOff>38100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C8DCDFB1-CBE0-6BC8-1D69-9C4B53DE12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4762</xdr:colOff>
      <xdr:row>59</xdr:row>
      <xdr:rowOff>19050</xdr:rowOff>
    </xdr:from>
    <xdr:to>
      <xdr:col>20</xdr:col>
      <xdr:colOff>28575</xdr:colOff>
      <xdr:row>73</xdr:row>
      <xdr:rowOff>28575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8B2A020-3977-1931-D515-5BA4CAFCBF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%20ORIGINE%204_2022/RA%20Varese%20-%20Servizi%204_2022%20(ORIGIN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ECO"/>
      <sheetName val="1. Titpologia clientela"/>
      <sheetName val="1. Categoria di servizio"/>
      <sheetName val="1. Specializzazione"/>
      <sheetName val="1. Delegazioni"/>
      <sheetName val="2. MERCATO DEL LAVORO"/>
      <sheetName val="2. Tipologia clientela"/>
      <sheetName val="2. Categoria di servizio"/>
      <sheetName val="2. Contratti"/>
      <sheetName val="2. Classe età"/>
      <sheetName val="2. Genere"/>
      <sheetName val="2. Nazionalità"/>
      <sheetName val="2. Delegazioni"/>
    </sheetNames>
    <sheetDataSet>
      <sheetData sheetId="0"/>
      <sheetData sheetId="1">
        <row r="8">
          <cell r="C8">
            <v>128371</v>
          </cell>
          <cell r="D8">
            <v>132173</v>
          </cell>
          <cell r="E8">
            <v>134903</v>
          </cell>
          <cell r="F8">
            <v>140248</v>
          </cell>
          <cell r="G8">
            <v>145011</v>
          </cell>
        </row>
        <row r="9">
          <cell r="C9">
            <v>87718</v>
          </cell>
          <cell r="D9">
            <v>89342</v>
          </cell>
          <cell r="E9">
            <v>89697</v>
          </cell>
          <cell r="F9">
            <v>91172</v>
          </cell>
          <cell r="G9">
            <v>92523</v>
          </cell>
        </row>
        <row r="10">
          <cell r="C10">
            <v>144179</v>
          </cell>
          <cell r="D10">
            <v>145758</v>
          </cell>
          <cell r="E10">
            <v>146889</v>
          </cell>
          <cell r="F10">
            <v>149181</v>
          </cell>
          <cell r="G10">
            <v>150685</v>
          </cell>
        </row>
        <row r="14">
          <cell r="C14">
            <v>6792</v>
          </cell>
          <cell r="D14">
            <v>6869</v>
          </cell>
          <cell r="E14">
            <v>7070</v>
          </cell>
          <cell r="F14">
            <v>7338</v>
          </cell>
          <cell r="G14">
            <v>7450</v>
          </cell>
        </row>
        <row r="15">
          <cell r="C15">
            <v>7396</v>
          </cell>
          <cell r="D15">
            <v>7425</v>
          </cell>
          <cell r="E15">
            <v>7471</v>
          </cell>
          <cell r="F15">
            <v>7635</v>
          </cell>
          <cell r="G15">
            <v>7727</v>
          </cell>
        </row>
        <row r="16">
          <cell r="C16">
            <v>11464</v>
          </cell>
          <cell r="D16">
            <v>11428</v>
          </cell>
          <cell r="E16">
            <v>11561</v>
          </cell>
          <cell r="F16">
            <v>11805</v>
          </cell>
          <cell r="G16">
            <v>11715</v>
          </cell>
        </row>
      </sheetData>
      <sheetData sheetId="2">
        <row r="8">
          <cell r="C8">
            <v>38326</v>
          </cell>
          <cell r="D8">
            <v>38388</v>
          </cell>
          <cell r="E8">
            <v>38349</v>
          </cell>
          <cell r="F8">
            <v>38027</v>
          </cell>
          <cell r="G8">
            <v>38020</v>
          </cell>
        </row>
        <row r="9">
          <cell r="C9">
            <v>34961</v>
          </cell>
          <cell r="D9">
            <v>35787</v>
          </cell>
          <cell r="E9">
            <v>36413</v>
          </cell>
          <cell r="F9">
            <v>37804</v>
          </cell>
          <cell r="G9">
            <v>38720</v>
          </cell>
        </row>
        <row r="10">
          <cell r="C10">
            <v>98182</v>
          </cell>
          <cell r="D10">
            <v>100917</v>
          </cell>
          <cell r="E10">
            <v>102839</v>
          </cell>
          <cell r="F10">
            <v>106889</v>
          </cell>
          <cell r="G10">
            <v>110744</v>
          </cell>
        </row>
        <row r="11">
          <cell r="C11">
            <v>7226</v>
          </cell>
          <cell r="D11">
            <v>7452</v>
          </cell>
          <cell r="E11">
            <v>7544</v>
          </cell>
          <cell r="F11">
            <v>7838</v>
          </cell>
          <cell r="G11">
            <v>8132</v>
          </cell>
        </row>
        <row r="12">
          <cell r="C12">
            <v>11911</v>
          </cell>
          <cell r="D12">
            <v>12254</v>
          </cell>
          <cell r="E12">
            <v>12340</v>
          </cell>
          <cell r="F12">
            <v>12881</v>
          </cell>
          <cell r="G12">
            <v>13256</v>
          </cell>
        </row>
        <row r="13">
          <cell r="C13">
            <v>8203</v>
          </cell>
          <cell r="D13">
            <v>8368</v>
          </cell>
          <cell r="E13">
            <v>8370</v>
          </cell>
          <cell r="F13">
            <v>8487</v>
          </cell>
          <cell r="G13">
            <v>8627</v>
          </cell>
        </row>
        <row r="14">
          <cell r="C14">
            <v>3547</v>
          </cell>
          <cell r="D14">
            <v>3650</v>
          </cell>
          <cell r="E14">
            <v>3715</v>
          </cell>
          <cell r="F14">
            <v>3863</v>
          </cell>
          <cell r="G14">
            <v>3962</v>
          </cell>
        </row>
        <row r="15">
          <cell r="C15">
            <v>157912</v>
          </cell>
          <cell r="D15">
            <v>160457</v>
          </cell>
          <cell r="E15">
            <v>161919</v>
          </cell>
          <cell r="F15">
            <v>164812</v>
          </cell>
          <cell r="G15">
            <v>166758</v>
          </cell>
        </row>
        <row r="19">
          <cell r="C19">
            <v>2629</v>
          </cell>
          <cell r="D19">
            <v>2596</v>
          </cell>
          <cell r="E19">
            <v>2627</v>
          </cell>
          <cell r="F19">
            <v>2627</v>
          </cell>
          <cell r="G19">
            <v>2620</v>
          </cell>
        </row>
        <row r="20">
          <cell r="C20">
            <v>2455</v>
          </cell>
          <cell r="D20">
            <v>2471</v>
          </cell>
          <cell r="E20">
            <v>2492</v>
          </cell>
          <cell r="F20">
            <v>2613</v>
          </cell>
          <cell r="G20">
            <v>2625</v>
          </cell>
        </row>
        <row r="21">
          <cell r="C21">
            <v>5015</v>
          </cell>
          <cell r="D21">
            <v>5078</v>
          </cell>
          <cell r="E21">
            <v>5210</v>
          </cell>
          <cell r="F21">
            <v>5384</v>
          </cell>
          <cell r="G21">
            <v>5403</v>
          </cell>
        </row>
        <row r="22">
          <cell r="C22">
            <v>610</v>
          </cell>
          <cell r="D22">
            <v>606</v>
          </cell>
          <cell r="E22">
            <v>623</v>
          </cell>
          <cell r="F22">
            <v>642</v>
          </cell>
          <cell r="G22">
            <v>657</v>
          </cell>
        </row>
        <row r="23">
          <cell r="C23">
            <v>1120</v>
          </cell>
          <cell r="D23">
            <v>1134</v>
          </cell>
          <cell r="E23">
            <v>1120</v>
          </cell>
          <cell r="F23">
            <v>1180</v>
          </cell>
          <cell r="G23">
            <v>1215</v>
          </cell>
        </row>
        <row r="24">
          <cell r="C24">
            <v>585</v>
          </cell>
          <cell r="D24">
            <v>569</v>
          </cell>
          <cell r="E24">
            <v>598</v>
          </cell>
          <cell r="F24">
            <v>621</v>
          </cell>
          <cell r="G24">
            <v>606</v>
          </cell>
        </row>
        <row r="25">
          <cell r="C25">
            <v>222</v>
          </cell>
          <cell r="D25">
            <v>223</v>
          </cell>
          <cell r="E25">
            <v>231</v>
          </cell>
          <cell r="F25">
            <v>238</v>
          </cell>
          <cell r="G25">
            <v>235</v>
          </cell>
        </row>
        <row r="26">
          <cell r="C26">
            <v>13016</v>
          </cell>
          <cell r="D26">
            <v>13045</v>
          </cell>
          <cell r="E26">
            <v>13201</v>
          </cell>
          <cell r="F26">
            <v>13473</v>
          </cell>
          <cell r="G26">
            <v>13531</v>
          </cell>
        </row>
      </sheetData>
      <sheetData sheetId="3">
        <row r="9">
          <cell r="C9">
            <v>1919</v>
          </cell>
          <cell r="D9">
            <v>5790</v>
          </cell>
        </row>
        <row r="10">
          <cell r="C10">
            <v>7538</v>
          </cell>
          <cell r="D10">
            <v>20987</v>
          </cell>
        </row>
        <row r="11">
          <cell r="C11">
            <v>1648</v>
          </cell>
          <cell r="D11">
            <v>5807</v>
          </cell>
        </row>
        <row r="12">
          <cell r="C12">
            <v>6542</v>
          </cell>
          <cell r="D12">
            <v>17884</v>
          </cell>
        </row>
        <row r="13">
          <cell r="C13">
            <v>6088</v>
          </cell>
          <cell r="D13">
            <v>17023</v>
          </cell>
        </row>
        <row r="14">
          <cell r="C14">
            <v>3156</v>
          </cell>
          <cell r="D14">
            <v>8540</v>
          </cell>
        </row>
      </sheetData>
      <sheetData sheetId="4">
        <row r="10">
          <cell r="C10">
            <v>1919</v>
          </cell>
          <cell r="D10">
            <v>13</v>
          </cell>
          <cell r="E10">
            <v>6.7999999999999996E-3</v>
          </cell>
          <cell r="F10">
            <v>483</v>
          </cell>
          <cell r="G10">
            <v>13</v>
          </cell>
          <cell r="H10">
            <v>2.7699999999999999E-2</v>
          </cell>
          <cell r="I10">
            <v>619</v>
          </cell>
          <cell r="J10">
            <v>11</v>
          </cell>
          <cell r="K10">
            <v>1.8100000000000002E-2</v>
          </cell>
          <cell r="L10">
            <v>817</v>
          </cell>
          <cell r="M10">
            <v>5</v>
          </cell>
          <cell r="N10">
            <v>6.1999999999999998E-3</v>
          </cell>
        </row>
        <row r="11">
          <cell r="C11">
            <v>7538</v>
          </cell>
          <cell r="D11">
            <v>-2</v>
          </cell>
          <cell r="E11">
            <v>-2.9999999999999997E-4</v>
          </cell>
          <cell r="F11">
            <v>1970</v>
          </cell>
          <cell r="G11">
            <v>10</v>
          </cell>
          <cell r="H11">
            <v>5.1000000000000004E-3</v>
          </cell>
          <cell r="I11">
            <v>2227</v>
          </cell>
          <cell r="J11">
            <v>38</v>
          </cell>
          <cell r="K11">
            <v>1.7399999999999999E-2</v>
          </cell>
          <cell r="L11">
            <v>3341</v>
          </cell>
          <cell r="M11">
            <v>-22</v>
          </cell>
          <cell r="N11">
            <v>-6.4999999999999997E-3</v>
          </cell>
        </row>
        <row r="12">
          <cell r="C12">
            <v>1648</v>
          </cell>
          <cell r="D12">
            <v>3</v>
          </cell>
          <cell r="E12">
            <v>1.8E-3</v>
          </cell>
          <cell r="F12">
            <v>303</v>
          </cell>
          <cell r="G12">
            <v>-8</v>
          </cell>
          <cell r="H12">
            <v>-2.5700000000000001E-2</v>
          </cell>
          <cell r="I12">
            <v>659</v>
          </cell>
          <cell r="J12">
            <v>16</v>
          </cell>
          <cell r="K12">
            <v>2.4899999999999999E-2</v>
          </cell>
          <cell r="L12">
            <v>686</v>
          </cell>
          <cell r="M12">
            <v>1</v>
          </cell>
          <cell r="N12">
            <v>1.5E-3</v>
          </cell>
        </row>
        <row r="13">
          <cell r="C13">
            <v>6542</v>
          </cell>
          <cell r="D13">
            <v>51</v>
          </cell>
          <cell r="E13">
            <v>7.9000000000000008E-3</v>
          </cell>
          <cell r="F13">
            <v>1994</v>
          </cell>
          <cell r="G13">
            <v>20</v>
          </cell>
          <cell r="H13">
            <v>1.01E-2</v>
          </cell>
          <cell r="I13">
            <v>1790</v>
          </cell>
          <cell r="J13">
            <v>77</v>
          </cell>
          <cell r="K13">
            <v>4.4999999999999998E-2</v>
          </cell>
          <cell r="L13">
            <v>2758</v>
          </cell>
          <cell r="M13">
            <v>-20</v>
          </cell>
          <cell r="N13">
            <v>-7.1999999999999998E-3</v>
          </cell>
        </row>
        <row r="14">
          <cell r="C14">
            <v>6088</v>
          </cell>
          <cell r="D14">
            <v>16</v>
          </cell>
          <cell r="E14">
            <v>2.5999999999999999E-3</v>
          </cell>
          <cell r="F14">
            <v>1674</v>
          </cell>
          <cell r="G14">
            <v>46</v>
          </cell>
          <cell r="H14">
            <v>2.8299999999999999E-2</v>
          </cell>
          <cell r="I14">
            <v>1556</v>
          </cell>
          <cell r="J14">
            <v>18</v>
          </cell>
          <cell r="K14">
            <v>1.17E-2</v>
          </cell>
          <cell r="L14">
            <v>2858</v>
          </cell>
          <cell r="M14">
            <v>-42</v>
          </cell>
          <cell r="N14">
            <v>-1.4500000000000001E-2</v>
          </cell>
        </row>
        <row r="15">
          <cell r="C15">
            <v>3156</v>
          </cell>
          <cell r="D15">
            <v>33</v>
          </cell>
          <cell r="E15">
            <v>1.06E-2</v>
          </cell>
          <cell r="F15">
            <v>1026</v>
          </cell>
          <cell r="G15">
            <v>36</v>
          </cell>
          <cell r="H15">
            <v>3.6400000000000002E-2</v>
          </cell>
          <cell r="I15">
            <v>876</v>
          </cell>
          <cell r="J15">
            <v>-6</v>
          </cell>
          <cell r="K15">
            <v>-6.7999999999999996E-3</v>
          </cell>
          <cell r="L15">
            <v>1254</v>
          </cell>
          <cell r="M15">
            <v>13</v>
          </cell>
          <cell r="N15">
            <v>1.0500000000000001E-2</v>
          </cell>
        </row>
        <row r="24">
          <cell r="C24">
            <v>1919</v>
          </cell>
          <cell r="D24">
            <v>13</v>
          </cell>
          <cell r="E24">
            <v>6.7999999999999996E-3</v>
          </cell>
          <cell r="F24">
            <v>169</v>
          </cell>
          <cell r="G24">
            <v>0</v>
          </cell>
          <cell r="I24">
            <v>181</v>
          </cell>
          <cell r="J24">
            <v>0</v>
          </cell>
          <cell r="L24">
            <v>378</v>
          </cell>
          <cell r="M24">
            <v>-2</v>
          </cell>
          <cell r="N24">
            <v>-5.3E-3</v>
          </cell>
          <cell r="O24">
            <v>49</v>
          </cell>
          <cell r="P24">
            <v>-1</v>
          </cell>
          <cell r="Q24">
            <v>-0.02</v>
          </cell>
          <cell r="R24">
            <v>93</v>
          </cell>
          <cell r="S24">
            <v>6</v>
          </cell>
          <cell r="T24">
            <v>6.9000000000000006E-2</v>
          </cell>
          <cell r="U24">
            <v>42</v>
          </cell>
          <cell r="V24">
            <v>1</v>
          </cell>
          <cell r="W24">
            <v>2.4400000000000002E-2</v>
          </cell>
          <cell r="X24">
            <v>17</v>
          </cell>
          <cell r="Y24">
            <v>-2</v>
          </cell>
          <cell r="Z24">
            <v>-0.1053</v>
          </cell>
          <cell r="AA24">
            <v>990</v>
          </cell>
          <cell r="AB24">
            <v>11</v>
          </cell>
          <cell r="AC24">
            <v>1.12E-2</v>
          </cell>
        </row>
        <row r="25">
          <cell r="C25">
            <v>7538</v>
          </cell>
          <cell r="D25">
            <v>-2</v>
          </cell>
          <cell r="E25">
            <v>-2.9999999999999997E-4</v>
          </cell>
          <cell r="F25">
            <v>542</v>
          </cell>
          <cell r="G25">
            <v>6</v>
          </cell>
          <cell r="H25">
            <v>1.12E-2</v>
          </cell>
          <cell r="I25">
            <v>828</v>
          </cell>
          <cell r="J25">
            <v>-11</v>
          </cell>
          <cell r="K25">
            <v>-1.3100000000000001E-2</v>
          </cell>
          <cell r="L25">
            <v>1599</v>
          </cell>
          <cell r="M25">
            <v>-19</v>
          </cell>
          <cell r="N25">
            <v>-1.17E-2</v>
          </cell>
          <cell r="O25">
            <v>203</v>
          </cell>
          <cell r="P25">
            <v>11</v>
          </cell>
          <cell r="Q25">
            <v>5.7299999999999997E-2</v>
          </cell>
          <cell r="R25">
            <v>382</v>
          </cell>
          <cell r="S25">
            <v>6</v>
          </cell>
          <cell r="T25">
            <v>1.6E-2</v>
          </cell>
          <cell r="U25">
            <v>205</v>
          </cell>
          <cell r="V25">
            <v>-9</v>
          </cell>
          <cell r="W25">
            <v>-4.2099999999999999E-2</v>
          </cell>
          <cell r="X25">
            <v>87</v>
          </cell>
          <cell r="Y25">
            <v>3</v>
          </cell>
          <cell r="Z25">
            <v>3.5700000000000003E-2</v>
          </cell>
          <cell r="AA25">
            <v>3692</v>
          </cell>
          <cell r="AB25">
            <v>11</v>
          </cell>
          <cell r="AC25">
            <v>3.0000000000000001E-3</v>
          </cell>
        </row>
        <row r="26">
          <cell r="C26">
            <v>1648</v>
          </cell>
          <cell r="D26">
            <v>3</v>
          </cell>
          <cell r="E26">
            <v>1.8E-3</v>
          </cell>
          <cell r="F26">
            <v>181</v>
          </cell>
          <cell r="G26">
            <v>-4</v>
          </cell>
          <cell r="H26">
            <v>-2.1600000000000001E-2</v>
          </cell>
          <cell r="I26">
            <v>149</v>
          </cell>
          <cell r="J26">
            <v>-2</v>
          </cell>
          <cell r="K26">
            <v>-1.32E-2</v>
          </cell>
          <cell r="L26">
            <v>213</v>
          </cell>
          <cell r="M26">
            <v>-5</v>
          </cell>
          <cell r="N26">
            <v>-2.29E-2</v>
          </cell>
          <cell r="O26">
            <v>48</v>
          </cell>
          <cell r="P26">
            <v>0</v>
          </cell>
          <cell r="R26">
            <v>84</v>
          </cell>
          <cell r="S26">
            <v>4</v>
          </cell>
          <cell r="T26">
            <v>0.05</v>
          </cell>
          <cell r="U26">
            <v>43</v>
          </cell>
          <cell r="V26">
            <v>-4</v>
          </cell>
          <cell r="W26">
            <v>-8.5099999999999995E-2</v>
          </cell>
          <cell r="X26">
            <v>19</v>
          </cell>
          <cell r="Y26">
            <v>0</v>
          </cell>
          <cell r="AA26">
            <v>911</v>
          </cell>
          <cell r="AB26">
            <v>14</v>
          </cell>
          <cell r="AC26">
            <v>1.5599999999999999E-2</v>
          </cell>
        </row>
        <row r="27">
          <cell r="C27">
            <v>6542</v>
          </cell>
          <cell r="D27">
            <v>51</v>
          </cell>
          <cell r="E27">
            <v>7.9000000000000008E-3</v>
          </cell>
          <cell r="F27">
            <v>987</v>
          </cell>
          <cell r="G27">
            <v>-14</v>
          </cell>
          <cell r="H27">
            <v>-1.4E-2</v>
          </cell>
          <cell r="I27">
            <v>556</v>
          </cell>
          <cell r="J27">
            <v>13</v>
          </cell>
          <cell r="K27">
            <v>2.3900000000000001E-2</v>
          </cell>
          <cell r="L27">
            <v>1252</v>
          </cell>
          <cell r="M27">
            <v>12</v>
          </cell>
          <cell r="N27">
            <v>9.7000000000000003E-3</v>
          </cell>
          <cell r="O27">
            <v>116</v>
          </cell>
          <cell r="P27">
            <v>-5</v>
          </cell>
          <cell r="Q27">
            <v>-4.1300000000000003E-2</v>
          </cell>
          <cell r="R27">
            <v>242</v>
          </cell>
          <cell r="S27">
            <v>8</v>
          </cell>
          <cell r="T27">
            <v>3.4200000000000001E-2</v>
          </cell>
          <cell r="U27">
            <v>132</v>
          </cell>
          <cell r="V27">
            <v>3</v>
          </cell>
          <cell r="W27">
            <v>2.3300000000000001E-2</v>
          </cell>
          <cell r="X27">
            <v>37</v>
          </cell>
          <cell r="Y27">
            <v>-3</v>
          </cell>
          <cell r="Z27">
            <v>-7.4999999999999997E-2</v>
          </cell>
          <cell r="AA27">
            <v>3220</v>
          </cell>
          <cell r="AB27">
            <v>37</v>
          </cell>
          <cell r="AC27">
            <v>1.1599999999999999E-2</v>
          </cell>
        </row>
        <row r="28">
          <cell r="C28">
            <v>6088</v>
          </cell>
          <cell r="D28">
            <v>16</v>
          </cell>
          <cell r="E28">
            <v>2.5999999999999999E-3</v>
          </cell>
          <cell r="F28">
            <v>440</v>
          </cell>
          <cell r="G28">
            <v>3</v>
          </cell>
          <cell r="H28">
            <v>6.8999999999999999E-3</v>
          </cell>
          <cell r="I28">
            <v>585</v>
          </cell>
          <cell r="J28">
            <v>-10</v>
          </cell>
          <cell r="K28">
            <v>-1.6799999999999999E-2</v>
          </cell>
          <cell r="L28">
            <v>1235</v>
          </cell>
          <cell r="M28">
            <v>24</v>
          </cell>
          <cell r="N28">
            <v>1.9800000000000002E-2</v>
          </cell>
          <cell r="O28">
            <v>165</v>
          </cell>
          <cell r="P28">
            <v>6</v>
          </cell>
          <cell r="Q28">
            <v>3.7699999999999997E-2</v>
          </cell>
          <cell r="R28">
            <v>268</v>
          </cell>
          <cell r="S28">
            <v>11</v>
          </cell>
          <cell r="T28">
            <v>4.2799999999999998E-2</v>
          </cell>
          <cell r="U28">
            <v>123</v>
          </cell>
          <cell r="V28">
            <v>-3</v>
          </cell>
          <cell r="W28">
            <v>-2.3800000000000002E-2</v>
          </cell>
          <cell r="X28">
            <v>42</v>
          </cell>
          <cell r="Y28">
            <v>1</v>
          </cell>
          <cell r="Z28">
            <v>2.4400000000000002E-2</v>
          </cell>
          <cell r="AA28">
            <v>3230</v>
          </cell>
          <cell r="AB28">
            <v>-16</v>
          </cell>
          <cell r="AC28">
            <v>-4.8999999999999998E-3</v>
          </cell>
        </row>
        <row r="29">
          <cell r="C29">
            <v>3156</v>
          </cell>
          <cell r="D29">
            <v>33</v>
          </cell>
          <cell r="E29">
            <v>1.06E-2</v>
          </cell>
          <cell r="F29">
            <v>301</v>
          </cell>
          <cell r="G29">
            <v>2</v>
          </cell>
          <cell r="H29">
            <v>6.7000000000000002E-3</v>
          </cell>
          <cell r="I29">
            <v>326</v>
          </cell>
          <cell r="J29">
            <v>22</v>
          </cell>
          <cell r="K29">
            <v>7.2400000000000006E-2</v>
          </cell>
          <cell r="L29">
            <v>726</v>
          </cell>
          <cell r="M29">
            <v>9</v>
          </cell>
          <cell r="N29">
            <v>1.26E-2</v>
          </cell>
          <cell r="O29">
            <v>76</v>
          </cell>
          <cell r="P29">
            <v>4</v>
          </cell>
          <cell r="Q29">
            <v>5.5599999999999997E-2</v>
          </cell>
          <cell r="R29">
            <v>146</v>
          </cell>
          <cell r="S29">
            <v>0</v>
          </cell>
          <cell r="U29">
            <v>61</v>
          </cell>
          <cell r="V29">
            <v>-3</v>
          </cell>
          <cell r="W29">
            <v>-4.6899999999999997E-2</v>
          </cell>
          <cell r="X29">
            <v>33</v>
          </cell>
          <cell r="Y29">
            <v>-2</v>
          </cell>
          <cell r="Z29">
            <v>-5.7099999999999998E-2</v>
          </cell>
          <cell r="AA29">
            <v>1487</v>
          </cell>
          <cell r="AB29">
            <v>1</v>
          </cell>
          <cell r="AC29">
            <v>6.9999999999999999E-4</v>
          </cell>
        </row>
      </sheetData>
      <sheetData sheetId="5"/>
      <sheetData sheetId="6">
        <row r="9">
          <cell r="C9">
            <v>12223</v>
          </cell>
          <cell r="D9">
            <v>14216</v>
          </cell>
          <cell r="E9">
            <v>11433</v>
          </cell>
          <cell r="F9">
            <v>12438</v>
          </cell>
          <cell r="G9">
            <v>16319</v>
          </cell>
        </row>
        <row r="10">
          <cell r="C10">
            <v>29650</v>
          </cell>
          <cell r="D10">
            <v>28854</v>
          </cell>
          <cell r="E10">
            <v>29926</v>
          </cell>
          <cell r="F10">
            <v>33474</v>
          </cell>
          <cell r="G10">
            <v>34346</v>
          </cell>
        </row>
        <row r="11">
          <cell r="C11">
            <v>9979</v>
          </cell>
          <cell r="D11">
            <v>7915</v>
          </cell>
          <cell r="E11">
            <v>6607</v>
          </cell>
          <cell r="F11">
            <v>7979</v>
          </cell>
          <cell r="G11">
            <v>9215</v>
          </cell>
        </row>
        <row r="15">
          <cell r="C15">
            <v>10090</v>
          </cell>
          <cell r="D15">
            <v>10509</v>
          </cell>
          <cell r="E15">
            <v>10233</v>
          </cell>
          <cell r="F15">
            <v>10829</v>
          </cell>
          <cell r="G15">
            <v>13990</v>
          </cell>
        </row>
        <row r="16">
          <cell r="C16">
            <v>25365</v>
          </cell>
          <cell r="D16">
            <v>25145</v>
          </cell>
          <cell r="E16">
            <v>24723</v>
          </cell>
          <cell r="F16">
            <v>29737</v>
          </cell>
          <cell r="G16">
            <v>33134</v>
          </cell>
        </row>
        <row r="17">
          <cell r="C17">
            <v>9826</v>
          </cell>
          <cell r="D17">
            <v>8768</v>
          </cell>
          <cell r="E17">
            <v>7125</v>
          </cell>
          <cell r="F17">
            <v>8207</v>
          </cell>
          <cell r="G17">
            <v>9564</v>
          </cell>
        </row>
      </sheetData>
      <sheetData sheetId="7">
        <row r="9">
          <cell r="C9">
            <v>6721</v>
          </cell>
          <cell r="D9">
            <v>8479</v>
          </cell>
          <cell r="E9">
            <v>6304</v>
          </cell>
          <cell r="F9">
            <v>6902</v>
          </cell>
          <cell r="G9">
            <v>8406</v>
          </cell>
        </row>
        <row r="10">
          <cell r="C10">
            <v>351</v>
          </cell>
          <cell r="D10">
            <v>357</v>
          </cell>
          <cell r="E10">
            <v>252</v>
          </cell>
          <cell r="F10">
            <v>319</v>
          </cell>
          <cell r="G10">
            <v>364</v>
          </cell>
        </row>
        <row r="11">
          <cell r="C11">
            <v>5039</v>
          </cell>
          <cell r="D11">
            <v>5284</v>
          </cell>
          <cell r="E11">
            <v>4184</v>
          </cell>
          <cell r="F11">
            <v>4636</v>
          </cell>
          <cell r="G11">
            <v>7903</v>
          </cell>
        </row>
        <row r="12">
          <cell r="C12">
            <v>11946</v>
          </cell>
          <cell r="D12">
            <v>11988</v>
          </cell>
          <cell r="E12">
            <v>12603</v>
          </cell>
          <cell r="F12">
            <v>14735</v>
          </cell>
          <cell r="G12">
            <v>15314</v>
          </cell>
        </row>
        <row r="13">
          <cell r="C13">
            <v>5102</v>
          </cell>
          <cell r="D13">
            <v>5249</v>
          </cell>
          <cell r="E13">
            <v>5073</v>
          </cell>
          <cell r="F13">
            <v>6533</v>
          </cell>
          <cell r="G13">
            <v>6371</v>
          </cell>
        </row>
        <row r="14">
          <cell r="C14">
            <v>892</v>
          </cell>
          <cell r="D14">
            <v>597</v>
          </cell>
          <cell r="E14">
            <v>199</v>
          </cell>
          <cell r="F14">
            <v>496</v>
          </cell>
          <cell r="G14">
            <v>674</v>
          </cell>
        </row>
        <row r="15">
          <cell r="C15">
            <v>1622</v>
          </cell>
          <cell r="D15">
            <v>1143</v>
          </cell>
          <cell r="E15">
            <v>872</v>
          </cell>
          <cell r="F15">
            <v>1047</v>
          </cell>
          <cell r="G15">
            <v>986</v>
          </cell>
        </row>
        <row r="16">
          <cell r="C16">
            <v>20179</v>
          </cell>
          <cell r="D16">
            <v>17888</v>
          </cell>
          <cell r="E16">
            <v>18479</v>
          </cell>
          <cell r="F16">
            <v>19223</v>
          </cell>
          <cell r="G16">
            <v>19862</v>
          </cell>
        </row>
        <row r="20">
          <cell r="C20">
            <v>6579</v>
          </cell>
          <cell r="D20">
            <v>7127</v>
          </cell>
          <cell r="E20">
            <v>6065</v>
          </cell>
          <cell r="F20">
            <v>6809</v>
          </cell>
          <cell r="G20">
            <v>9778</v>
          </cell>
        </row>
        <row r="21">
          <cell r="C21">
            <v>576</v>
          </cell>
          <cell r="D21">
            <v>561</v>
          </cell>
          <cell r="E21">
            <v>351</v>
          </cell>
          <cell r="F21">
            <v>515</v>
          </cell>
          <cell r="G21">
            <v>561</v>
          </cell>
        </row>
        <row r="22">
          <cell r="C22">
            <v>3445</v>
          </cell>
          <cell r="D22">
            <v>3114</v>
          </cell>
          <cell r="E22">
            <v>3606</v>
          </cell>
          <cell r="F22">
            <v>3430</v>
          </cell>
          <cell r="G22">
            <v>4364</v>
          </cell>
        </row>
        <row r="23">
          <cell r="C23">
            <v>9791</v>
          </cell>
          <cell r="D23">
            <v>10329</v>
          </cell>
          <cell r="E23">
            <v>10295</v>
          </cell>
          <cell r="F23">
            <v>13168</v>
          </cell>
          <cell r="G23">
            <v>13833</v>
          </cell>
        </row>
        <row r="24">
          <cell r="C24">
            <v>4924</v>
          </cell>
          <cell r="D24">
            <v>5127</v>
          </cell>
          <cell r="E24">
            <v>5229</v>
          </cell>
          <cell r="F24">
            <v>5956</v>
          </cell>
          <cell r="G24">
            <v>6733</v>
          </cell>
        </row>
        <row r="25">
          <cell r="C25">
            <v>368</v>
          </cell>
          <cell r="D25">
            <v>220</v>
          </cell>
          <cell r="E25">
            <v>94</v>
          </cell>
          <cell r="F25">
            <v>105</v>
          </cell>
          <cell r="G25">
            <v>221</v>
          </cell>
        </row>
        <row r="26">
          <cell r="C26">
            <v>899</v>
          </cell>
          <cell r="D26">
            <v>571</v>
          </cell>
          <cell r="E26">
            <v>432</v>
          </cell>
          <cell r="F26">
            <v>437</v>
          </cell>
          <cell r="G26">
            <v>554</v>
          </cell>
        </row>
        <row r="27">
          <cell r="C27">
            <v>18699</v>
          </cell>
          <cell r="D27">
            <v>17373</v>
          </cell>
          <cell r="E27">
            <v>16009</v>
          </cell>
          <cell r="F27">
            <v>18353</v>
          </cell>
          <cell r="G27">
            <v>20644</v>
          </cell>
        </row>
      </sheetData>
      <sheetData sheetId="8">
        <row r="9">
          <cell r="C9">
            <v>6397</v>
          </cell>
          <cell r="D9">
            <v>9277</v>
          </cell>
          <cell r="E9">
            <v>6925</v>
          </cell>
          <cell r="F9">
            <v>8463</v>
          </cell>
          <cell r="G9">
            <v>9815</v>
          </cell>
        </row>
        <row r="10">
          <cell r="C10">
            <v>33645</v>
          </cell>
          <cell r="D10">
            <v>29934</v>
          </cell>
          <cell r="E10">
            <v>27990</v>
          </cell>
          <cell r="F10">
            <v>32944</v>
          </cell>
          <cell r="G10">
            <v>35044</v>
          </cell>
        </row>
        <row r="11">
          <cell r="C11">
            <v>2555</v>
          </cell>
          <cell r="D11">
            <v>3287</v>
          </cell>
          <cell r="E11">
            <v>1938</v>
          </cell>
          <cell r="F11">
            <v>2621</v>
          </cell>
          <cell r="G11">
            <v>5142</v>
          </cell>
        </row>
        <row r="12">
          <cell r="C12">
            <v>1028</v>
          </cell>
          <cell r="D12">
            <v>947</v>
          </cell>
          <cell r="E12">
            <v>697</v>
          </cell>
          <cell r="F12">
            <v>994</v>
          </cell>
          <cell r="G12">
            <v>1118</v>
          </cell>
        </row>
        <row r="13">
          <cell r="C13">
            <v>3836</v>
          </cell>
          <cell r="D13">
            <v>3122</v>
          </cell>
          <cell r="E13">
            <v>2979</v>
          </cell>
          <cell r="F13">
            <v>3602</v>
          </cell>
          <cell r="G13">
            <v>3908</v>
          </cell>
        </row>
        <row r="14">
          <cell r="C14">
            <v>4119</v>
          </cell>
          <cell r="D14">
            <v>4193</v>
          </cell>
          <cell r="E14">
            <v>7291</v>
          </cell>
          <cell r="F14">
            <v>5150</v>
          </cell>
          <cell r="G14">
            <v>4738</v>
          </cell>
        </row>
        <row r="15">
          <cell r="C15">
            <v>272</v>
          </cell>
          <cell r="D15">
            <v>225</v>
          </cell>
          <cell r="E15">
            <v>146</v>
          </cell>
          <cell r="F15">
            <v>117</v>
          </cell>
          <cell r="G15">
            <v>115</v>
          </cell>
        </row>
        <row r="17">
          <cell r="C17">
            <v>8607</v>
          </cell>
          <cell r="D17">
            <v>5937</v>
          </cell>
          <cell r="E17">
            <v>5218</v>
          </cell>
          <cell r="F17">
            <v>6129</v>
          </cell>
          <cell r="G17">
            <v>5860</v>
          </cell>
        </row>
        <row r="18">
          <cell r="C18">
            <v>187</v>
          </cell>
          <cell r="D18">
            <v>600</v>
          </cell>
          <cell r="E18">
            <v>200</v>
          </cell>
          <cell r="F18">
            <v>232</v>
          </cell>
          <cell r="G18">
            <v>374</v>
          </cell>
        </row>
        <row r="22">
          <cell r="C22">
            <v>6651</v>
          </cell>
          <cell r="D22">
            <v>7814</v>
          </cell>
          <cell r="E22">
            <v>7174</v>
          </cell>
          <cell r="F22">
            <v>7823</v>
          </cell>
          <cell r="G22">
            <v>9826</v>
          </cell>
        </row>
        <row r="23">
          <cell r="C23">
            <v>33235</v>
          </cell>
          <cell r="D23">
            <v>31267</v>
          </cell>
          <cell r="E23">
            <v>29035</v>
          </cell>
          <cell r="F23">
            <v>34092</v>
          </cell>
          <cell r="G23">
            <v>39275</v>
          </cell>
        </row>
        <row r="24">
          <cell r="C24">
            <v>355</v>
          </cell>
          <cell r="D24">
            <v>450</v>
          </cell>
          <cell r="E24">
            <v>350</v>
          </cell>
          <cell r="F24">
            <v>343</v>
          </cell>
          <cell r="G24">
            <v>455</v>
          </cell>
        </row>
        <row r="25">
          <cell r="C25">
            <v>763</v>
          </cell>
          <cell r="D25">
            <v>828</v>
          </cell>
          <cell r="E25">
            <v>693</v>
          </cell>
          <cell r="F25">
            <v>876</v>
          </cell>
          <cell r="G25">
            <v>1062</v>
          </cell>
        </row>
        <row r="26">
          <cell r="C26">
            <v>483</v>
          </cell>
          <cell r="D26">
            <v>383</v>
          </cell>
          <cell r="E26">
            <v>612</v>
          </cell>
          <cell r="F26">
            <v>519</v>
          </cell>
          <cell r="G26">
            <v>636</v>
          </cell>
        </row>
        <row r="27">
          <cell r="C27">
            <v>3606</v>
          </cell>
          <cell r="D27">
            <v>3540</v>
          </cell>
          <cell r="E27">
            <v>4152</v>
          </cell>
          <cell r="F27">
            <v>5061</v>
          </cell>
          <cell r="G27">
            <v>5385</v>
          </cell>
        </row>
        <row r="28">
          <cell r="C28">
            <v>188</v>
          </cell>
          <cell r="D28">
            <v>140</v>
          </cell>
          <cell r="E28">
            <v>65</v>
          </cell>
          <cell r="F28">
            <v>59</v>
          </cell>
          <cell r="G28">
            <v>49</v>
          </cell>
        </row>
        <row r="30">
          <cell r="C30">
            <v>8548</v>
          </cell>
          <cell r="D30">
            <v>5933</v>
          </cell>
          <cell r="E30">
            <v>5027</v>
          </cell>
          <cell r="F30">
            <v>6168</v>
          </cell>
          <cell r="G30">
            <v>6268</v>
          </cell>
        </row>
        <row r="31">
          <cell r="C31">
            <v>180</v>
          </cell>
          <cell r="D31">
            <v>283</v>
          </cell>
          <cell r="E31">
            <v>179</v>
          </cell>
          <cell r="F31">
            <v>251</v>
          </cell>
          <cell r="G31">
            <v>447</v>
          </cell>
        </row>
      </sheetData>
      <sheetData sheetId="9">
        <row r="9">
          <cell r="C9">
            <v>15871</v>
          </cell>
          <cell r="D9">
            <v>15411</v>
          </cell>
          <cell r="E9">
            <v>14137</v>
          </cell>
          <cell r="F9">
            <v>17052</v>
          </cell>
          <cell r="G9">
            <v>19106</v>
          </cell>
        </row>
        <row r="10">
          <cell r="C10">
            <v>25852</v>
          </cell>
          <cell r="D10">
            <v>24897</v>
          </cell>
          <cell r="E10">
            <v>23617</v>
          </cell>
          <cell r="F10">
            <v>25701</v>
          </cell>
          <cell r="G10">
            <v>27805</v>
          </cell>
        </row>
        <row r="11">
          <cell r="C11">
            <v>9969</v>
          </cell>
          <cell r="D11">
            <v>10509</v>
          </cell>
          <cell r="E11">
            <v>10044</v>
          </cell>
          <cell r="F11">
            <v>10932</v>
          </cell>
          <cell r="G11">
            <v>12711</v>
          </cell>
        </row>
        <row r="12">
          <cell r="C12">
            <v>154</v>
          </cell>
          <cell r="D12">
            <v>165</v>
          </cell>
          <cell r="E12">
            <v>163</v>
          </cell>
          <cell r="F12">
            <v>191</v>
          </cell>
          <cell r="G12">
            <v>252</v>
          </cell>
        </row>
        <row r="13">
          <cell r="C13">
            <v>6</v>
          </cell>
          <cell r="D13">
            <v>3</v>
          </cell>
          <cell r="E13">
            <v>5</v>
          </cell>
          <cell r="F13">
            <v>15</v>
          </cell>
          <cell r="G13">
            <v>6</v>
          </cell>
        </row>
        <row r="17">
          <cell r="C17">
            <v>12171</v>
          </cell>
          <cell r="D17">
            <v>11522</v>
          </cell>
          <cell r="E17">
            <v>10517</v>
          </cell>
          <cell r="F17">
            <v>13168</v>
          </cell>
          <cell r="G17">
            <v>15800</v>
          </cell>
        </row>
        <row r="18">
          <cell r="C18">
            <v>22532</v>
          </cell>
          <cell r="D18">
            <v>21738</v>
          </cell>
          <cell r="E18">
            <v>20402</v>
          </cell>
          <cell r="F18">
            <v>23157</v>
          </cell>
          <cell r="G18">
            <v>26656</v>
          </cell>
        </row>
        <row r="19">
          <cell r="C19">
            <v>10462</v>
          </cell>
          <cell r="D19">
            <v>11032</v>
          </cell>
          <cell r="E19">
            <v>10998</v>
          </cell>
          <cell r="F19">
            <v>12258</v>
          </cell>
          <cell r="G19">
            <v>14015</v>
          </cell>
        </row>
        <row r="20">
          <cell r="C20">
            <v>111</v>
          </cell>
          <cell r="D20">
            <v>129</v>
          </cell>
          <cell r="E20">
            <v>160</v>
          </cell>
          <cell r="F20">
            <v>181</v>
          </cell>
          <cell r="G20">
            <v>211</v>
          </cell>
        </row>
        <row r="21">
          <cell r="C21">
            <v>5</v>
          </cell>
          <cell r="D21">
            <v>1</v>
          </cell>
          <cell r="E21">
            <v>4</v>
          </cell>
          <cell r="F21">
            <v>9</v>
          </cell>
          <cell r="G21">
            <v>6</v>
          </cell>
        </row>
      </sheetData>
      <sheetData sheetId="10">
        <row r="9">
          <cell r="C9">
            <v>20362</v>
          </cell>
          <cell r="D9">
            <v>19657</v>
          </cell>
          <cell r="E9">
            <v>18451</v>
          </cell>
          <cell r="F9">
            <v>20564</v>
          </cell>
          <cell r="G9">
            <v>22383</v>
          </cell>
        </row>
        <row r="10">
          <cell r="C10">
            <v>31490</v>
          </cell>
          <cell r="D10">
            <v>31328</v>
          </cell>
          <cell r="E10">
            <v>29515</v>
          </cell>
          <cell r="F10">
            <v>33327</v>
          </cell>
          <cell r="G10">
            <v>37497</v>
          </cell>
        </row>
        <row r="14">
          <cell r="C14">
            <v>17861</v>
          </cell>
          <cell r="D14">
            <v>17581</v>
          </cell>
          <cell r="E14">
            <v>15659</v>
          </cell>
          <cell r="F14">
            <v>18354</v>
          </cell>
          <cell r="G14">
            <v>22174</v>
          </cell>
        </row>
        <row r="15">
          <cell r="C15">
            <v>27420</v>
          </cell>
          <cell r="D15">
            <v>26841</v>
          </cell>
          <cell r="E15">
            <v>26422</v>
          </cell>
          <cell r="F15">
            <v>30419</v>
          </cell>
          <cell r="G15">
            <v>34514</v>
          </cell>
        </row>
      </sheetData>
      <sheetData sheetId="11">
        <row r="9">
          <cell r="C9"/>
          <cell r="D9"/>
          <cell r="E9"/>
          <cell r="F9"/>
          <cell r="G9"/>
        </row>
        <row r="10">
          <cell r="C10"/>
          <cell r="D10"/>
          <cell r="E10"/>
          <cell r="F10"/>
          <cell r="G10"/>
        </row>
        <row r="14">
          <cell r="C14"/>
          <cell r="D14"/>
          <cell r="E14"/>
          <cell r="F14"/>
          <cell r="G14"/>
        </row>
        <row r="15">
          <cell r="C15"/>
          <cell r="D15"/>
          <cell r="E15"/>
          <cell r="F15"/>
          <cell r="G15"/>
        </row>
      </sheetData>
      <sheetData sheetId="12">
        <row r="9">
          <cell r="C9">
            <v>2843</v>
          </cell>
          <cell r="D9">
            <v>2988</v>
          </cell>
          <cell r="E9">
            <v>2911</v>
          </cell>
          <cell r="F9">
            <v>3239</v>
          </cell>
          <cell r="G9">
            <v>3332</v>
          </cell>
        </row>
        <row r="10">
          <cell r="C10">
            <v>15490</v>
          </cell>
          <cell r="D10">
            <v>14266</v>
          </cell>
          <cell r="E10">
            <v>13962</v>
          </cell>
          <cell r="F10">
            <v>15863</v>
          </cell>
          <cell r="G10">
            <v>19115</v>
          </cell>
        </row>
        <row r="11">
          <cell r="C11">
            <v>2582</v>
          </cell>
          <cell r="D11">
            <v>2566</v>
          </cell>
          <cell r="E11">
            <v>2599</v>
          </cell>
          <cell r="F11">
            <v>3067</v>
          </cell>
          <cell r="G11">
            <v>3426</v>
          </cell>
        </row>
        <row r="12">
          <cell r="C12">
            <v>13606</v>
          </cell>
          <cell r="D12">
            <v>14404</v>
          </cell>
          <cell r="E12">
            <v>11675</v>
          </cell>
          <cell r="F12">
            <v>13096</v>
          </cell>
          <cell r="G12">
            <v>14668</v>
          </cell>
        </row>
        <row r="13">
          <cell r="C13">
            <v>10745</v>
          </cell>
          <cell r="D13">
            <v>10935</v>
          </cell>
          <cell r="E13">
            <v>10533</v>
          </cell>
          <cell r="F13">
            <v>11886</v>
          </cell>
          <cell r="G13">
            <v>12215</v>
          </cell>
        </row>
        <row r="14">
          <cell r="C14">
            <v>6586</v>
          </cell>
          <cell r="D14">
            <v>5826</v>
          </cell>
          <cell r="E14">
            <v>6286</v>
          </cell>
          <cell r="F14">
            <v>6740</v>
          </cell>
          <cell r="G14">
            <v>7124</v>
          </cell>
        </row>
        <row r="18">
          <cell r="C18">
            <v>2729</v>
          </cell>
          <cell r="D18">
            <v>2854</v>
          </cell>
          <cell r="E18">
            <v>2656</v>
          </cell>
          <cell r="F18">
            <v>3176</v>
          </cell>
          <cell r="G18">
            <v>3473</v>
          </cell>
        </row>
        <row r="19">
          <cell r="C19">
            <v>13287</v>
          </cell>
          <cell r="D19">
            <v>11703</v>
          </cell>
          <cell r="E19">
            <v>11876</v>
          </cell>
          <cell r="F19">
            <v>13461</v>
          </cell>
          <cell r="G19">
            <v>15168</v>
          </cell>
        </row>
        <row r="20">
          <cell r="C20">
            <v>2486</v>
          </cell>
          <cell r="D20">
            <v>2355</v>
          </cell>
          <cell r="E20">
            <v>2413</v>
          </cell>
          <cell r="F20">
            <v>2972</v>
          </cell>
          <cell r="G20">
            <v>3256</v>
          </cell>
        </row>
        <row r="21">
          <cell r="C21">
            <v>12408</v>
          </cell>
          <cell r="D21">
            <v>13201</v>
          </cell>
          <cell r="E21">
            <v>10601</v>
          </cell>
          <cell r="F21">
            <v>12426</v>
          </cell>
          <cell r="G21">
            <v>16058</v>
          </cell>
        </row>
        <row r="22">
          <cell r="C22">
            <v>8801</v>
          </cell>
          <cell r="D22">
            <v>9029</v>
          </cell>
          <cell r="E22">
            <v>9034</v>
          </cell>
          <cell r="F22">
            <v>10251</v>
          </cell>
          <cell r="G22">
            <v>11843</v>
          </cell>
        </row>
        <row r="23">
          <cell r="C23">
            <v>5570</v>
          </cell>
          <cell r="D23">
            <v>5280</v>
          </cell>
          <cell r="E23">
            <v>5501</v>
          </cell>
          <cell r="F23">
            <v>6487</v>
          </cell>
          <cell r="G23">
            <v>6889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Spazio Indagine Varese">
      <a:dk1>
        <a:sysClr val="windowText" lastClr="000000"/>
      </a:dk1>
      <a:lt1>
        <a:sysClr val="window" lastClr="FFFFFF"/>
      </a:lt1>
      <a:dk2>
        <a:srgbClr val="281F91"/>
      </a:dk2>
      <a:lt2>
        <a:srgbClr val="67A7CE"/>
      </a:lt2>
      <a:accent1>
        <a:srgbClr val="282A56"/>
      </a:accent1>
      <a:accent2>
        <a:srgbClr val="281F91"/>
      </a:accent2>
      <a:accent3>
        <a:srgbClr val="67A7CE"/>
      </a:accent3>
      <a:accent4>
        <a:srgbClr val="BBDB1A"/>
      </a:accent4>
      <a:accent5>
        <a:srgbClr val="7FBD82"/>
      </a:accent5>
      <a:accent6>
        <a:srgbClr val="F6A400"/>
      </a:accent6>
      <a:hlink>
        <a:srgbClr val="FFFFFF"/>
      </a:hlink>
      <a:folHlink>
        <a:srgbClr val="BBDB1A"/>
      </a:folHlink>
    </a:clrScheme>
    <a:fontScheme name="Cambria">
      <a:maj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tabColor theme="1"/>
  </sheetPr>
  <dimension ref="A2:K24"/>
  <sheetViews>
    <sheetView workbookViewId="0">
      <selection activeCell="Q15" sqref="Q15"/>
    </sheetView>
  </sheetViews>
  <sheetFormatPr defaultRowHeight="14.25" x14ac:dyDescent="0.2"/>
  <cols>
    <col min="1" max="1" width="4.125" style="30" customWidth="1"/>
    <col min="2" max="10" width="9" style="16"/>
    <col min="11" max="11" width="13.5" style="16" customWidth="1"/>
    <col min="12" max="16384" width="9" style="16"/>
  </cols>
  <sheetData>
    <row r="2" spans="1:11" s="15" customFormat="1" ht="44.25" customHeight="1" thickBot="1" x14ac:dyDescent="0.25">
      <c r="A2" s="30"/>
      <c r="B2" s="149" t="s">
        <v>47</v>
      </c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5" thickBot="1" x14ac:dyDescent="0.25"/>
    <row r="4" spans="1:11" x14ac:dyDescent="0.2">
      <c r="A4" s="16"/>
      <c r="B4" s="17"/>
      <c r="C4" s="18"/>
      <c r="D4" s="18"/>
      <c r="E4" s="18"/>
      <c r="F4" s="18"/>
      <c r="G4" s="18"/>
      <c r="H4" s="18"/>
      <c r="I4" s="18"/>
      <c r="J4" s="18"/>
      <c r="K4" s="19"/>
    </row>
    <row r="5" spans="1:11" x14ac:dyDescent="0.2">
      <c r="A5" s="16"/>
      <c r="B5" s="24" t="s">
        <v>72</v>
      </c>
      <c r="K5" s="20"/>
    </row>
    <row r="6" spans="1:11" ht="32.25" customHeight="1" x14ac:dyDescent="0.2">
      <c r="A6" s="16"/>
      <c r="B6" s="25" t="s">
        <v>48</v>
      </c>
      <c r="K6" s="20"/>
    </row>
    <row r="7" spans="1:11" ht="28.5" customHeight="1" x14ac:dyDescent="0.2">
      <c r="A7" s="16"/>
      <c r="B7" s="146" t="s">
        <v>136</v>
      </c>
      <c r="C7" s="147"/>
      <c r="D7" s="147"/>
      <c r="E7" s="147"/>
      <c r="F7" s="147"/>
      <c r="G7" s="147"/>
      <c r="H7" s="147"/>
      <c r="I7" s="147"/>
      <c r="J7" s="147"/>
      <c r="K7" s="148"/>
    </row>
    <row r="8" spans="1:11" ht="19.5" customHeight="1" x14ac:dyDescent="0.2">
      <c r="A8" s="16"/>
      <c r="B8" s="132" t="s">
        <v>55</v>
      </c>
      <c r="K8" s="20"/>
    </row>
    <row r="9" spans="1:11" ht="30" customHeight="1" x14ac:dyDescent="0.2">
      <c r="A9" s="16"/>
      <c r="B9" s="146" t="s">
        <v>137</v>
      </c>
      <c r="C9" s="147"/>
      <c r="D9" s="147"/>
      <c r="E9" s="147"/>
      <c r="F9" s="147"/>
      <c r="G9" s="147"/>
      <c r="H9" s="147"/>
      <c r="I9" s="147"/>
      <c r="J9" s="147"/>
      <c r="K9" s="148"/>
    </row>
    <row r="10" spans="1:11" x14ac:dyDescent="0.2">
      <c r="A10" s="16"/>
      <c r="B10" s="150"/>
      <c r="C10" s="151"/>
      <c r="D10" s="151"/>
      <c r="E10" s="151"/>
      <c r="F10" s="151"/>
      <c r="G10" s="151"/>
      <c r="H10" s="151"/>
      <c r="I10" s="151"/>
      <c r="J10" s="151"/>
      <c r="K10" s="152"/>
    </row>
    <row r="11" spans="1:11" x14ac:dyDescent="0.2">
      <c r="A11" s="16"/>
      <c r="B11" s="25" t="s">
        <v>49</v>
      </c>
      <c r="K11" s="20"/>
    </row>
    <row r="12" spans="1:11" x14ac:dyDescent="0.2">
      <c r="A12" s="16"/>
      <c r="B12" s="26"/>
      <c r="K12" s="20"/>
    </row>
    <row r="13" spans="1:11" x14ac:dyDescent="0.2">
      <c r="A13" s="16"/>
      <c r="B13" s="132" t="s">
        <v>50</v>
      </c>
      <c r="K13" s="20"/>
    </row>
    <row r="14" spans="1:11" x14ac:dyDescent="0.2">
      <c r="A14" s="16"/>
      <c r="B14" s="153" t="s">
        <v>51</v>
      </c>
      <c r="C14" s="154"/>
      <c r="D14" s="154"/>
      <c r="E14" s="154"/>
      <c r="F14" s="154"/>
      <c r="G14" s="154"/>
      <c r="H14" s="154"/>
      <c r="I14" s="154"/>
      <c r="J14" s="154"/>
      <c r="K14" s="155"/>
    </row>
    <row r="15" spans="1:11" x14ac:dyDescent="0.2">
      <c r="A15" s="16"/>
      <c r="B15" s="132" t="s">
        <v>138</v>
      </c>
      <c r="K15" s="20"/>
    </row>
    <row r="16" spans="1:11" x14ac:dyDescent="0.2">
      <c r="A16" s="16"/>
      <c r="B16" s="132" t="s">
        <v>52</v>
      </c>
      <c r="K16" s="20"/>
    </row>
    <row r="17" spans="1:11" x14ac:dyDescent="0.2">
      <c r="A17" s="16"/>
      <c r="B17" s="132" t="s">
        <v>53</v>
      </c>
      <c r="K17" s="20"/>
    </row>
    <row r="18" spans="1:11" x14ac:dyDescent="0.2">
      <c r="A18" s="16"/>
      <c r="B18" s="132" t="s">
        <v>139</v>
      </c>
      <c r="K18" s="20"/>
    </row>
    <row r="19" spans="1:11" x14ac:dyDescent="0.2">
      <c r="A19" s="16"/>
      <c r="B19" s="132" t="s">
        <v>54</v>
      </c>
      <c r="K19" s="20"/>
    </row>
    <row r="20" spans="1:11" x14ac:dyDescent="0.2">
      <c r="A20" s="16"/>
      <c r="B20" s="132" t="s">
        <v>140</v>
      </c>
      <c r="K20" s="20"/>
    </row>
    <row r="21" spans="1:11" x14ac:dyDescent="0.2">
      <c r="A21" s="16"/>
      <c r="B21" s="26"/>
      <c r="K21" s="20"/>
    </row>
    <row r="22" spans="1:11" x14ac:dyDescent="0.2">
      <c r="A22" s="16"/>
      <c r="B22" s="26"/>
      <c r="K22" s="66" t="s">
        <v>21</v>
      </c>
    </row>
    <row r="23" spans="1:11" ht="9" customHeight="1" thickBot="1" x14ac:dyDescent="0.25">
      <c r="A23" s="16"/>
      <c r="B23" s="21"/>
      <c r="C23" s="22"/>
      <c r="D23" s="22"/>
      <c r="E23" s="22"/>
      <c r="F23" s="22"/>
      <c r="G23" s="22"/>
      <c r="H23" s="22"/>
      <c r="I23" s="22"/>
      <c r="J23" s="22"/>
      <c r="K23" s="23"/>
    </row>
    <row r="24" spans="1:11" ht="6.75" customHeight="1" x14ac:dyDescent="0.2"/>
  </sheetData>
  <sheetProtection sheet="1" objects="1" scenarios="1"/>
  <mergeCells count="5">
    <mergeCell ref="B7:K7"/>
    <mergeCell ref="B2:K2"/>
    <mergeCell ref="B9:K9"/>
    <mergeCell ref="B10:K10"/>
    <mergeCell ref="B14:K1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3E353-4859-419A-B4DA-FB6EFD3C88BE}">
  <sheetPr codeName="Foglio10">
    <tabColor theme="0"/>
    <pageSetUpPr fitToPage="1"/>
  </sheetPr>
  <dimension ref="B2:AS83"/>
  <sheetViews>
    <sheetView zoomScaleNormal="100" zoomScalePageLayoutView="125" workbookViewId="0">
      <selection activeCell="H17" sqref="H17"/>
    </sheetView>
  </sheetViews>
  <sheetFormatPr defaultColWidth="8.75" defaultRowHeight="12.75" x14ac:dyDescent="0.2"/>
  <cols>
    <col min="1" max="1" width="4.125" style="30" customWidth="1"/>
    <col min="2" max="2" width="18.875" style="30" customWidth="1"/>
    <col min="3" max="7" width="8.625" style="30" bestFit="1" customWidth="1"/>
    <col min="8" max="8" width="8.125" style="30" customWidth="1"/>
    <col min="9" max="9" width="8.625" style="30" bestFit="1" customWidth="1"/>
    <col min="10" max="10" width="10" style="30" customWidth="1"/>
    <col min="11" max="11" width="8.125" style="30" customWidth="1"/>
    <col min="12" max="12" width="8.625" style="30" bestFit="1" customWidth="1"/>
    <col min="13" max="20" width="8.125" style="30" customWidth="1"/>
    <col min="21" max="16384" width="8.75" style="30"/>
  </cols>
  <sheetData>
    <row r="2" spans="2:44" ht="15" customHeight="1" x14ac:dyDescent="0.2">
      <c r="B2" s="156" t="s">
        <v>148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</row>
    <row r="3" spans="2:44" x14ac:dyDescent="0.2"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</row>
    <row r="4" spans="2:44" x14ac:dyDescent="0.2"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</row>
    <row r="5" spans="2:44" ht="13.5" customHeight="1" x14ac:dyDescent="0.2">
      <c r="C5" s="31"/>
      <c r="D5" s="31"/>
      <c r="E5" s="31"/>
      <c r="F5" s="31"/>
      <c r="G5" s="31"/>
      <c r="H5" s="31"/>
      <c r="I5" s="31"/>
      <c r="J5" s="31"/>
      <c r="K5" s="31"/>
      <c r="L5" s="31"/>
      <c r="O5" s="30" t="s">
        <v>23</v>
      </c>
      <c r="V5" s="105"/>
      <c r="W5" s="1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</row>
    <row r="6" spans="2:44" s="40" customFormat="1" ht="24.95" customHeight="1" x14ac:dyDescent="0.2">
      <c r="B6" s="33" t="s">
        <v>157</v>
      </c>
      <c r="C6" s="31"/>
      <c r="D6" s="31"/>
      <c r="E6" s="31"/>
      <c r="F6" s="31"/>
      <c r="G6" s="31"/>
      <c r="H6" s="31"/>
      <c r="I6" s="31"/>
      <c r="J6" s="31"/>
      <c r="K6" s="43"/>
      <c r="L6" s="43"/>
      <c r="M6" s="43"/>
      <c r="N6" s="43"/>
      <c r="O6" s="31"/>
      <c r="P6" s="31"/>
      <c r="Q6" s="31"/>
      <c r="V6" s="30"/>
      <c r="W6" s="30"/>
      <c r="X6" s="30"/>
      <c r="Y6" s="30"/>
      <c r="Z6" s="30"/>
      <c r="AA6" s="30"/>
      <c r="AB6" s="30"/>
      <c r="AC6" s="106"/>
      <c r="AD6" s="106"/>
      <c r="AE6" s="106"/>
      <c r="AF6" s="106"/>
      <c r="AG6" s="106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</row>
    <row r="7" spans="2:44" ht="24.75" customHeight="1" x14ac:dyDescent="0.2">
      <c r="B7" s="123" t="s">
        <v>27</v>
      </c>
      <c r="C7" s="168" t="s">
        <v>86</v>
      </c>
      <c r="D7" s="168"/>
      <c r="E7" s="168"/>
      <c r="F7" s="181" t="s">
        <v>87</v>
      </c>
      <c r="G7" s="181"/>
      <c r="H7" s="181"/>
      <c r="I7" s="181" t="s">
        <v>88</v>
      </c>
      <c r="J7" s="181"/>
      <c r="K7" s="43"/>
      <c r="L7" s="43"/>
      <c r="M7" s="43"/>
      <c r="N7" s="43"/>
      <c r="O7" s="164"/>
      <c r="P7" s="164"/>
      <c r="Q7" s="164"/>
      <c r="AC7" s="106"/>
      <c r="AD7" s="106"/>
      <c r="AE7" s="106"/>
      <c r="AF7" s="106"/>
    </row>
    <row r="8" spans="2:44" ht="35.1" customHeight="1" x14ac:dyDescent="0.2">
      <c r="B8" s="107"/>
      <c r="C8" s="36" t="s">
        <v>185</v>
      </c>
      <c r="D8" s="37" t="s">
        <v>130</v>
      </c>
      <c r="E8" s="37" t="s">
        <v>131</v>
      </c>
      <c r="F8" s="36" t="s">
        <v>185</v>
      </c>
      <c r="G8" s="37" t="s">
        <v>130</v>
      </c>
      <c r="H8" s="37" t="s">
        <v>131</v>
      </c>
      <c r="I8" s="36" t="s">
        <v>185</v>
      </c>
      <c r="J8" s="37" t="s">
        <v>134</v>
      </c>
      <c r="K8" s="43"/>
      <c r="L8" s="43"/>
      <c r="M8" s="43"/>
      <c r="N8" s="43"/>
      <c r="O8" s="48"/>
      <c r="P8" s="43"/>
      <c r="Q8" s="43"/>
      <c r="AC8" s="106"/>
      <c r="AD8" s="106"/>
      <c r="AE8" s="106"/>
      <c r="AF8" s="106"/>
    </row>
    <row r="9" spans="2:44" ht="19.5" customHeight="1" x14ac:dyDescent="0.2">
      <c r="B9" s="1" t="s">
        <v>103</v>
      </c>
      <c r="C9" s="8">
        <f>G25</f>
        <v>19106</v>
      </c>
      <c r="D9" s="3">
        <f>G25-F25</f>
        <v>2054</v>
      </c>
      <c r="E9" s="11">
        <f>(G25-F25)/F25</f>
        <v>0.1204550785831574</v>
      </c>
      <c r="F9" s="8">
        <f>G43</f>
        <v>15800</v>
      </c>
      <c r="G9" s="3">
        <f>G43-F43</f>
        <v>2632</v>
      </c>
      <c r="H9" s="11">
        <f>(G43-F43)/F43</f>
        <v>0.19987849331713245</v>
      </c>
      <c r="I9" s="8">
        <f>G61</f>
        <v>3306</v>
      </c>
      <c r="J9" s="3">
        <f>G61-F61</f>
        <v>-578</v>
      </c>
      <c r="K9" s="43"/>
      <c r="L9" s="43"/>
      <c r="M9" s="43"/>
      <c r="N9" s="43"/>
      <c r="O9" s="3"/>
      <c r="P9" s="12"/>
      <c r="Q9" s="13"/>
      <c r="AC9" s="16"/>
      <c r="AD9" s="16"/>
      <c r="AE9" s="16"/>
      <c r="AF9" s="16"/>
    </row>
    <row r="10" spans="2:44" ht="13.5" customHeight="1" x14ac:dyDescent="0.2">
      <c r="B10" s="1" t="s">
        <v>104</v>
      </c>
      <c r="C10" s="8">
        <f>G26</f>
        <v>27805</v>
      </c>
      <c r="D10" s="3">
        <f>G26-F26</f>
        <v>2104</v>
      </c>
      <c r="E10" s="11">
        <f>(G26-F26)/F26</f>
        <v>8.1864518890315555E-2</v>
      </c>
      <c r="F10" s="8">
        <f>G44</f>
        <v>26656</v>
      </c>
      <c r="G10" s="3">
        <f>G44-F44</f>
        <v>3499</v>
      </c>
      <c r="H10" s="11">
        <f>(G44-F44)/F44</f>
        <v>0.1510990197348534</v>
      </c>
      <c r="I10" s="8">
        <f>G62</f>
        <v>1149</v>
      </c>
      <c r="J10" s="3">
        <f>G62-F62</f>
        <v>-1395</v>
      </c>
      <c r="K10" s="43"/>
      <c r="L10" s="43"/>
      <c r="M10" s="43"/>
      <c r="N10" s="43"/>
      <c r="O10" s="3"/>
      <c r="P10" s="12"/>
      <c r="Q10" s="13"/>
      <c r="AC10" s="16"/>
      <c r="AD10" s="16"/>
      <c r="AE10" s="16"/>
      <c r="AF10" s="16"/>
    </row>
    <row r="11" spans="2:44" ht="15.75" customHeight="1" x14ac:dyDescent="0.2">
      <c r="B11" s="1" t="s">
        <v>105</v>
      </c>
      <c r="C11" s="8">
        <f>G27</f>
        <v>12711</v>
      </c>
      <c r="D11" s="3">
        <f>G27-F27</f>
        <v>1779</v>
      </c>
      <c r="E11" s="11">
        <f>(G27-F27)/F27</f>
        <v>0.16273326015367728</v>
      </c>
      <c r="F11" s="8">
        <f>G45</f>
        <v>14015</v>
      </c>
      <c r="G11" s="3">
        <f>G45-F45</f>
        <v>1757</v>
      </c>
      <c r="H11" s="11">
        <f>(G45-F45)/F45</f>
        <v>0.143334964920868</v>
      </c>
      <c r="I11" s="8">
        <f>G63</f>
        <v>-1304</v>
      </c>
      <c r="J11" s="3">
        <f>G63-F63</f>
        <v>22</v>
      </c>
      <c r="K11" s="43"/>
      <c r="L11" s="43"/>
      <c r="M11" s="43"/>
      <c r="N11" s="43"/>
      <c r="O11" s="3"/>
      <c r="P11" s="12"/>
      <c r="Q11" s="13"/>
      <c r="AC11" s="16"/>
      <c r="AD11" s="16"/>
      <c r="AE11" s="16"/>
      <c r="AF11" s="16"/>
    </row>
    <row r="12" spans="2:44" ht="15.75" customHeight="1" x14ac:dyDescent="0.2">
      <c r="B12" s="1" t="s">
        <v>106</v>
      </c>
      <c r="C12" s="8">
        <f t="shared" ref="C12:C13" si="0">G28</f>
        <v>252</v>
      </c>
      <c r="D12" s="3">
        <f t="shared" ref="D12:D13" si="1">G28-F28</f>
        <v>61</v>
      </c>
      <c r="E12" s="11">
        <f t="shared" ref="E12:E13" si="2">(G28-F28)/F28</f>
        <v>0.3193717277486911</v>
      </c>
      <c r="F12" s="8">
        <f t="shared" ref="F12:F13" si="3">G46</f>
        <v>211</v>
      </c>
      <c r="G12" s="3">
        <f t="shared" ref="G12:G13" si="4">G46-F46</f>
        <v>30</v>
      </c>
      <c r="H12" s="11">
        <f t="shared" ref="H12" si="5">(G46-F46)/F46</f>
        <v>0.16574585635359115</v>
      </c>
      <c r="I12" s="8">
        <f t="shared" ref="I12:I13" si="6">G64</f>
        <v>41</v>
      </c>
      <c r="J12" s="3">
        <f t="shared" ref="J12:J13" si="7">G64-F64</f>
        <v>31</v>
      </c>
      <c r="K12" s="43"/>
      <c r="L12" s="43"/>
      <c r="M12" s="43"/>
      <c r="N12" s="43"/>
      <c r="O12" s="3"/>
      <c r="P12" s="12"/>
      <c r="Q12" s="13"/>
      <c r="AC12" s="16"/>
      <c r="AD12" s="16"/>
      <c r="AE12" s="16"/>
      <c r="AF12" s="16"/>
    </row>
    <row r="13" spans="2:44" ht="15.75" customHeight="1" x14ac:dyDescent="0.2">
      <c r="B13" s="106" t="s">
        <v>107</v>
      </c>
      <c r="C13" s="8">
        <f t="shared" si="0"/>
        <v>6</v>
      </c>
      <c r="D13" s="3">
        <f t="shared" si="1"/>
        <v>-9</v>
      </c>
      <c r="E13" s="11">
        <f t="shared" si="2"/>
        <v>-0.6</v>
      </c>
      <c r="F13" s="8">
        <f t="shared" si="3"/>
        <v>6</v>
      </c>
      <c r="G13" s="3">
        <f t="shared" si="4"/>
        <v>-3</v>
      </c>
      <c r="H13" s="13" t="s">
        <v>141</v>
      </c>
      <c r="I13" s="8">
        <f t="shared" si="6"/>
        <v>0</v>
      </c>
      <c r="J13" s="3">
        <f t="shared" si="7"/>
        <v>-6</v>
      </c>
      <c r="K13" s="43"/>
      <c r="L13" s="43"/>
      <c r="M13" s="43"/>
      <c r="N13" s="43"/>
      <c r="O13" s="3"/>
      <c r="P13" s="12"/>
      <c r="Q13" s="13"/>
      <c r="AC13" s="16"/>
      <c r="AD13" s="16"/>
      <c r="AE13" s="16"/>
      <c r="AF13" s="16"/>
    </row>
    <row r="14" spans="2:44" ht="21" customHeight="1" x14ac:dyDescent="0.2">
      <c r="B14" s="63" t="s">
        <v>92</v>
      </c>
      <c r="C14" s="9">
        <f t="shared" ref="C14" si="8">G30</f>
        <v>59880</v>
      </c>
      <c r="D14" s="3">
        <f t="shared" ref="D14" si="9">G30-F30</f>
        <v>5989</v>
      </c>
      <c r="E14" s="11">
        <f t="shared" ref="E14" si="10">(G30-F30)/F30</f>
        <v>0.11113172886010651</v>
      </c>
      <c r="F14" s="8">
        <f t="shared" ref="F14" si="11">G48</f>
        <v>56688</v>
      </c>
      <c r="G14" s="3">
        <f t="shared" ref="G14" si="12">G48-F48</f>
        <v>7915</v>
      </c>
      <c r="H14" s="11">
        <f t="shared" ref="H14" si="13">(G48-F48)/F48</f>
        <v>0.16228241034998872</v>
      </c>
      <c r="I14" s="8">
        <f t="shared" ref="I14" si="14">G66</f>
        <v>3192</v>
      </c>
      <c r="J14" s="3">
        <f t="shared" ref="J14" si="15">G66-F66</f>
        <v>-1926</v>
      </c>
      <c r="K14" s="43"/>
      <c r="L14" s="43"/>
      <c r="M14" s="43"/>
      <c r="N14" s="43"/>
      <c r="O14" s="3"/>
      <c r="P14" s="12"/>
      <c r="Q14" s="13"/>
      <c r="AC14" s="16"/>
      <c r="AD14" s="16"/>
      <c r="AE14" s="16"/>
      <c r="AF14" s="16"/>
    </row>
    <row r="15" spans="2:44" ht="24.95" customHeight="1" x14ac:dyDescent="0.2">
      <c r="B15" s="47" t="s">
        <v>125</v>
      </c>
      <c r="C15" s="39"/>
      <c r="D15" s="39"/>
      <c r="E15" s="39"/>
      <c r="F15" s="39"/>
      <c r="G15" s="39"/>
      <c r="H15" s="39"/>
      <c r="I15" s="39"/>
      <c r="J15" s="39"/>
      <c r="K15" s="43"/>
      <c r="L15" s="43"/>
      <c r="M15" s="43"/>
      <c r="N15" s="43"/>
      <c r="AC15" s="16"/>
      <c r="AD15" s="106"/>
      <c r="AE15" s="105"/>
      <c r="AF15" s="106"/>
    </row>
    <row r="16" spans="2:44" ht="24.95" customHeight="1" x14ac:dyDescent="0.2">
      <c r="B16" s="113"/>
      <c r="K16" s="43"/>
      <c r="L16" s="43"/>
      <c r="M16" s="43"/>
      <c r="N16" s="43"/>
      <c r="AC16" s="16"/>
      <c r="AD16" s="106"/>
      <c r="AE16" s="105"/>
      <c r="AF16" s="106"/>
    </row>
    <row r="17" spans="2:32" ht="24.95" customHeight="1" x14ac:dyDescent="0.2">
      <c r="B17" s="113"/>
      <c r="K17" s="43"/>
      <c r="L17" s="43"/>
      <c r="M17" s="43"/>
      <c r="N17" s="43"/>
      <c r="AC17" s="16"/>
      <c r="AD17" s="106"/>
      <c r="AE17" s="105"/>
      <c r="AF17" s="106"/>
    </row>
    <row r="18" spans="2:32" ht="24.95" customHeight="1" x14ac:dyDescent="0.2">
      <c r="B18" s="113"/>
      <c r="K18" s="43"/>
      <c r="L18" s="43"/>
      <c r="M18" s="43"/>
      <c r="N18" s="43"/>
      <c r="W18" s="106"/>
      <c r="AC18" s="16"/>
      <c r="AD18" s="106"/>
      <c r="AE18" s="105"/>
      <c r="AF18" s="106"/>
    </row>
    <row r="19" spans="2:32" ht="14.25" x14ac:dyDescent="0.2">
      <c r="B19" s="156" t="s">
        <v>164</v>
      </c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V19" s="1"/>
      <c r="X19" s="1"/>
      <c r="Z19" s="1"/>
      <c r="AB19" s="1"/>
      <c r="AF19" s="110"/>
    </row>
    <row r="20" spans="2:32" ht="14.25" x14ac:dyDescent="0.2"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V20" s="1"/>
      <c r="W20" s="1"/>
      <c r="X20" s="1"/>
      <c r="Y20" s="1"/>
      <c r="Z20" s="1"/>
      <c r="AA20" s="1"/>
      <c r="AB20" s="1"/>
      <c r="AC20" s="1"/>
      <c r="AD20" s="106"/>
      <c r="AE20" s="106"/>
      <c r="AF20" s="106"/>
    </row>
    <row r="21" spans="2:32" ht="14.25" x14ac:dyDescent="0.2"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V21" s="1"/>
      <c r="W21" s="1"/>
      <c r="X21" s="1"/>
      <c r="Y21" s="1"/>
      <c r="Z21" s="1"/>
      <c r="AA21" s="1"/>
      <c r="AB21" s="1"/>
      <c r="AC21" s="1"/>
      <c r="AD21" s="106"/>
      <c r="AE21" s="106"/>
      <c r="AF21" s="106"/>
    </row>
    <row r="22" spans="2:32" ht="14.25" x14ac:dyDescent="0.2">
      <c r="V22" s="1"/>
      <c r="W22" s="1"/>
      <c r="X22" s="1"/>
      <c r="Y22" s="1"/>
      <c r="Z22" s="1"/>
      <c r="AA22" s="1"/>
      <c r="AB22" s="1"/>
      <c r="AC22" s="1"/>
      <c r="AD22" s="106"/>
      <c r="AE22" s="106"/>
      <c r="AF22" s="106"/>
    </row>
    <row r="23" spans="2:32" ht="24.95" customHeight="1" x14ac:dyDescent="0.2">
      <c r="B23" s="33" t="s">
        <v>179</v>
      </c>
      <c r="V23" s="1"/>
      <c r="W23" s="1"/>
      <c r="X23" s="1"/>
      <c r="Y23" s="1"/>
      <c r="Z23" s="1"/>
      <c r="AA23" s="1"/>
      <c r="AB23" s="1"/>
      <c r="AC23" s="1"/>
      <c r="AD23" s="106"/>
      <c r="AE23" s="106"/>
      <c r="AF23" s="106"/>
    </row>
    <row r="24" spans="2:32" ht="25.5" x14ac:dyDescent="0.2">
      <c r="B24" s="35" t="s">
        <v>93</v>
      </c>
      <c r="C24" s="143" t="s">
        <v>186</v>
      </c>
      <c r="D24" s="143" t="s">
        <v>187</v>
      </c>
      <c r="E24" s="143" t="s">
        <v>188</v>
      </c>
      <c r="F24" s="143" t="s">
        <v>90</v>
      </c>
      <c r="G24" s="143" t="s">
        <v>185</v>
      </c>
      <c r="H24" s="37" t="s">
        <v>132</v>
      </c>
      <c r="I24" s="37" t="s">
        <v>133</v>
      </c>
      <c r="K24" s="43"/>
      <c r="L24" s="44"/>
      <c r="V24" s="1"/>
      <c r="W24" s="1"/>
      <c r="X24" s="1"/>
      <c r="Y24" s="1"/>
      <c r="Z24" s="1"/>
      <c r="AA24" s="1"/>
      <c r="AB24" s="1"/>
      <c r="AC24" s="1"/>
      <c r="AD24" s="106"/>
      <c r="AE24" s="106"/>
      <c r="AF24" s="106"/>
    </row>
    <row r="25" spans="2:32" ht="14.25" x14ac:dyDescent="0.2">
      <c r="B25" s="1" t="s">
        <v>103</v>
      </c>
      <c r="C25" s="3">
        <f>'[1]2. Classe età'!C9</f>
        <v>15871</v>
      </c>
      <c r="D25" s="3">
        <f>'[1]2. Classe età'!D9</f>
        <v>15411</v>
      </c>
      <c r="E25" s="3">
        <f>'[1]2. Classe età'!E9</f>
        <v>14137</v>
      </c>
      <c r="F25" s="3">
        <f>'[1]2. Classe età'!F9</f>
        <v>17052</v>
      </c>
      <c r="G25" s="3">
        <f>'[1]2. Classe età'!G9</f>
        <v>19106</v>
      </c>
      <c r="H25" s="3">
        <f>G25-C25</f>
        <v>3235</v>
      </c>
      <c r="I25" s="11">
        <f>(G25-C25)/C25</f>
        <v>0.20383088652258838</v>
      </c>
      <c r="V25" s="1"/>
      <c r="W25" s="1"/>
      <c r="X25" s="1"/>
      <c r="Y25" s="1"/>
      <c r="Z25" s="1"/>
      <c r="AA25" s="1"/>
      <c r="AB25" s="1"/>
      <c r="AC25" s="1"/>
      <c r="AD25" s="106"/>
      <c r="AE25" s="106"/>
      <c r="AF25" s="106"/>
    </row>
    <row r="26" spans="2:32" x14ac:dyDescent="0.2">
      <c r="B26" s="1" t="s">
        <v>104</v>
      </c>
      <c r="C26" s="3">
        <f>'[1]2. Classe età'!C10</f>
        <v>25852</v>
      </c>
      <c r="D26" s="3">
        <f>'[1]2. Classe età'!D10</f>
        <v>24897</v>
      </c>
      <c r="E26" s="3">
        <f>'[1]2. Classe età'!E10</f>
        <v>23617</v>
      </c>
      <c r="F26" s="3">
        <f>'[1]2. Classe età'!F10</f>
        <v>25701</v>
      </c>
      <c r="G26" s="3">
        <f>'[1]2. Classe età'!G10</f>
        <v>27805</v>
      </c>
      <c r="H26" s="3">
        <f>G26-C26</f>
        <v>1953</v>
      </c>
      <c r="I26" s="11">
        <f>(G26-C26)/C26</f>
        <v>7.5545412347207186E-2</v>
      </c>
      <c r="V26" s="1"/>
      <c r="W26" s="1"/>
      <c r="X26" s="1"/>
      <c r="Y26" s="1"/>
      <c r="Z26" s="1"/>
      <c r="AA26" s="1"/>
      <c r="AB26" s="1"/>
      <c r="AC26" s="1"/>
    </row>
    <row r="27" spans="2:32" x14ac:dyDescent="0.2">
      <c r="B27" s="1" t="s">
        <v>105</v>
      </c>
      <c r="C27" s="3">
        <f>'[1]2. Classe età'!C11</f>
        <v>9969</v>
      </c>
      <c r="D27" s="3">
        <f>'[1]2. Classe età'!D11</f>
        <v>10509</v>
      </c>
      <c r="E27" s="3">
        <f>'[1]2. Classe età'!E11</f>
        <v>10044</v>
      </c>
      <c r="F27" s="3">
        <f>'[1]2. Classe età'!F11</f>
        <v>10932</v>
      </c>
      <c r="G27" s="3">
        <f>'[1]2. Classe età'!G11</f>
        <v>12711</v>
      </c>
      <c r="H27" s="3">
        <f>G27-C27</f>
        <v>2742</v>
      </c>
      <c r="I27" s="11">
        <f>(G27-C27)/C27</f>
        <v>0.2750526632560939</v>
      </c>
      <c r="V27" s="1"/>
      <c r="W27" s="1"/>
      <c r="X27" s="1"/>
      <c r="Y27" s="1"/>
      <c r="Z27" s="1"/>
      <c r="AA27" s="1"/>
      <c r="AB27" s="1"/>
      <c r="AC27" s="1"/>
    </row>
    <row r="28" spans="2:32" x14ac:dyDescent="0.2">
      <c r="B28" s="1" t="s">
        <v>106</v>
      </c>
      <c r="C28" s="3">
        <f>'[1]2. Classe età'!C12</f>
        <v>154</v>
      </c>
      <c r="D28" s="3">
        <f>'[1]2. Classe età'!D12</f>
        <v>165</v>
      </c>
      <c r="E28" s="3">
        <f>'[1]2. Classe età'!E12</f>
        <v>163</v>
      </c>
      <c r="F28" s="3">
        <f>'[1]2. Classe età'!F12</f>
        <v>191</v>
      </c>
      <c r="G28" s="3">
        <f>'[1]2. Classe età'!G12</f>
        <v>252</v>
      </c>
      <c r="H28" s="3">
        <f t="shared" ref="H28:H29" si="16">G28-C28</f>
        <v>98</v>
      </c>
      <c r="I28" s="11">
        <f t="shared" ref="I28" si="17">(G28-C28)/C28</f>
        <v>0.63636363636363635</v>
      </c>
      <c r="V28" s="1"/>
      <c r="W28" s="1"/>
      <c r="X28" s="1"/>
      <c r="Y28" s="1"/>
      <c r="Z28" s="1"/>
      <c r="AA28" s="1"/>
      <c r="AB28" s="1"/>
      <c r="AC28" s="1"/>
    </row>
    <row r="29" spans="2:32" ht="14.25" x14ac:dyDescent="0.2">
      <c r="B29" s="106" t="s">
        <v>107</v>
      </c>
      <c r="C29" s="3">
        <f>'[1]2. Classe età'!C13</f>
        <v>6</v>
      </c>
      <c r="D29" s="3">
        <f>'[1]2. Classe età'!D13</f>
        <v>3</v>
      </c>
      <c r="E29" s="3">
        <f>'[1]2. Classe età'!E13</f>
        <v>5</v>
      </c>
      <c r="F29" s="3">
        <f>'[1]2. Classe età'!F13</f>
        <v>15</v>
      </c>
      <c r="G29" s="3">
        <f>'[1]2. Classe età'!G13</f>
        <v>6</v>
      </c>
      <c r="H29" s="3">
        <f t="shared" si="16"/>
        <v>0</v>
      </c>
      <c r="I29" s="13" t="s">
        <v>141</v>
      </c>
      <c r="V29" s="1"/>
      <c r="W29" s="1"/>
      <c r="X29" s="1"/>
      <c r="Y29" s="1"/>
      <c r="Z29" s="1"/>
      <c r="AA29" s="1"/>
      <c r="AB29" s="1"/>
      <c r="AC29" s="1"/>
    </row>
    <row r="30" spans="2:32" x14ac:dyDescent="0.2">
      <c r="B30" s="45" t="s">
        <v>31</v>
      </c>
      <c r="C30" s="9">
        <f>SUM(C25:C29)</f>
        <v>51852</v>
      </c>
      <c r="D30" s="9">
        <f t="shared" ref="D30:G30" si="18">SUM(D25:D29)</f>
        <v>50985</v>
      </c>
      <c r="E30" s="9">
        <f t="shared" si="18"/>
        <v>47966</v>
      </c>
      <c r="F30" s="9">
        <f t="shared" si="18"/>
        <v>53891</v>
      </c>
      <c r="G30" s="9">
        <f t="shared" si="18"/>
        <v>59880</v>
      </c>
      <c r="H30" s="9">
        <f>G30-C30</f>
        <v>8028</v>
      </c>
      <c r="I30" s="46">
        <f>(G30-C30)/C30</f>
        <v>0.15482527192779449</v>
      </c>
      <c r="V30" s="1"/>
      <c r="W30" s="1"/>
      <c r="X30" s="1"/>
      <c r="Y30" s="1"/>
      <c r="Z30" s="1"/>
      <c r="AA30" s="1"/>
      <c r="AB30" s="1"/>
      <c r="AC30" s="1"/>
    </row>
    <row r="31" spans="2:32" s="1" customFormat="1" ht="24.95" customHeight="1" x14ac:dyDescent="0.2">
      <c r="B31" s="135" t="s">
        <v>126</v>
      </c>
      <c r="C31" s="116"/>
      <c r="D31" s="116"/>
      <c r="E31" s="116"/>
      <c r="F31" s="116"/>
      <c r="G31" s="116"/>
      <c r="H31" s="116"/>
      <c r="I31" s="116"/>
      <c r="J31" s="78"/>
      <c r="K31" s="88"/>
      <c r="L31" s="79"/>
    </row>
    <row r="32" spans="2:32" s="1" customFormat="1" x14ac:dyDescent="0.2">
      <c r="C32" s="79"/>
      <c r="D32" s="79"/>
      <c r="E32" s="79"/>
      <c r="F32" s="79"/>
      <c r="G32" s="79"/>
      <c r="H32" s="79"/>
      <c r="I32" s="88"/>
      <c r="J32" s="79"/>
      <c r="K32" s="88"/>
      <c r="L32" s="79"/>
    </row>
    <row r="33" spans="2:45" s="1" customFormat="1" ht="23.25" x14ac:dyDescent="0.2">
      <c r="B33" s="68"/>
      <c r="C33" s="182" t="s">
        <v>190</v>
      </c>
      <c r="D33" s="182" t="s">
        <v>191</v>
      </c>
      <c r="E33" s="182" t="s">
        <v>192</v>
      </c>
      <c r="F33" s="182" t="s">
        <v>193</v>
      </c>
      <c r="G33" s="182" t="s">
        <v>194</v>
      </c>
      <c r="H33" s="69"/>
      <c r="I33" s="88"/>
      <c r="J33" s="79"/>
      <c r="K33" s="88"/>
      <c r="L33" s="79"/>
    </row>
    <row r="34" spans="2:45" s="1" customFormat="1" x14ac:dyDescent="0.2">
      <c r="B34" s="68" t="s">
        <v>103</v>
      </c>
      <c r="C34" s="70">
        <f t="shared" ref="C34:G34" si="19">C25/$C$25*100</f>
        <v>100</v>
      </c>
      <c r="D34" s="70">
        <f t="shared" si="19"/>
        <v>97.101631907252212</v>
      </c>
      <c r="E34" s="70">
        <f t="shared" si="19"/>
        <v>89.074412450381203</v>
      </c>
      <c r="F34" s="70">
        <f t="shared" si="19"/>
        <v>107.44124503811985</v>
      </c>
      <c r="G34" s="70">
        <f t="shared" si="19"/>
        <v>120.38308865225883</v>
      </c>
      <c r="H34" s="70"/>
      <c r="I34" s="88"/>
      <c r="J34" s="79"/>
      <c r="K34" s="88"/>
      <c r="L34" s="79"/>
    </row>
    <row r="35" spans="2:45" s="1" customFormat="1" x14ac:dyDescent="0.2">
      <c r="B35" s="68" t="s">
        <v>104</v>
      </c>
      <c r="C35" s="70">
        <f t="shared" ref="C35:G35" si="20">C26/$C$26*100</f>
        <v>100</v>
      </c>
      <c r="D35" s="70">
        <f t="shared" si="20"/>
        <v>96.305895095157041</v>
      </c>
      <c r="E35" s="70">
        <f t="shared" si="20"/>
        <v>91.354634070864932</v>
      </c>
      <c r="F35" s="70">
        <f t="shared" si="20"/>
        <v>99.415905926040537</v>
      </c>
      <c r="G35" s="70">
        <f t="shared" si="20"/>
        <v>107.55454123472073</v>
      </c>
      <c r="H35" s="70"/>
      <c r="I35" s="88"/>
      <c r="J35" s="79"/>
      <c r="K35" s="88"/>
      <c r="L35" s="79"/>
    </row>
    <row r="36" spans="2:45" s="1" customFormat="1" x14ac:dyDescent="0.2">
      <c r="B36" s="68" t="s">
        <v>105</v>
      </c>
      <c r="C36" s="70">
        <f t="shared" ref="C36:G36" si="21">C27/$C$27*100</f>
        <v>100</v>
      </c>
      <c r="D36" s="70">
        <f t="shared" si="21"/>
        <v>105.41679205537164</v>
      </c>
      <c r="E36" s="70">
        <f t="shared" si="21"/>
        <v>100.75233222991274</v>
      </c>
      <c r="F36" s="70">
        <f t="shared" si="21"/>
        <v>109.65994583207946</v>
      </c>
      <c r="G36" s="70">
        <f t="shared" si="21"/>
        <v>127.50526632560938</v>
      </c>
      <c r="H36" s="70"/>
      <c r="I36" s="88"/>
      <c r="J36" s="79"/>
      <c r="K36" s="88"/>
      <c r="L36" s="79"/>
    </row>
    <row r="37" spans="2:45" s="1" customFormat="1" x14ac:dyDescent="0.2">
      <c r="B37" s="68" t="s">
        <v>106</v>
      </c>
      <c r="C37" s="70">
        <f>C28/$C$28*100</f>
        <v>100</v>
      </c>
      <c r="D37" s="70">
        <f t="shared" ref="D37:G37" si="22">D28/$C$28*100</f>
        <v>107.14285714285714</v>
      </c>
      <c r="E37" s="70">
        <f t="shared" si="22"/>
        <v>105.84415584415585</v>
      </c>
      <c r="F37" s="70">
        <f t="shared" si="22"/>
        <v>124.02597402597402</v>
      </c>
      <c r="G37" s="70">
        <f t="shared" si="22"/>
        <v>163.63636363636365</v>
      </c>
      <c r="H37" s="70"/>
      <c r="I37" s="88"/>
      <c r="J37" s="79"/>
      <c r="K37" s="88"/>
      <c r="L37" s="79"/>
    </row>
    <row r="38" spans="2:45" s="1" customFormat="1" x14ac:dyDescent="0.2">
      <c r="B38" s="68"/>
      <c r="C38" s="70"/>
      <c r="D38" s="70"/>
      <c r="E38" s="70"/>
      <c r="F38" s="70"/>
      <c r="G38" s="70"/>
      <c r="H38" s="70"/>
      <c r="I38" s="88"/>
      <c r="J38" s="79"/>
      <c r="K38" s="88"/>
      <c r="L38" s="79"/>
    </row>
    <row r="39" spans="2:45" s="1" customFormat="1" x14ac:dyDescent="0.2">
      <c r="B39" s="10"/>
      <c r="C39" s="79"/>
      <c r="D39" s="79"/>
      <c r="E39" s="79"/>
      <c r="F39" s="79"/>
      <c r="G39" s="79"/>
      <c r="H39" s="79"/>
      <c r="I39" s="88"/>
      <c r="J39" s="79"/>
      <c r="K39" s="88"/>
      <c r="L39" s="79"/>
    </row>
    <row r="40" spans="2:45" s="1" customFormat="1" x14ac:dyDescent="0.2"/>
    <row r="41" spans="2:45" s="1" customFormat="1" ht="24.95" customHeight="1" x14ac:dyDescent="0.2">
      <c r="B41" s="80" t="s">
        <v>180</v>
      </c>
      <c r="V41" s="118"/>
      <c r="W41" s="118"/>
      <c r="X41" s="118"/>
      <c r="Y41" s="118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</row>
    <row r="42" spans="2:45" s="1" customFormat="1" ht="25.5" x14ac:dyDescent="0.2">
      <c r="B42" s="2" t="s">
        <v>94</v>
      </c>
      <c r="C42" s="143" t="s">
        <v>186</v>
      </c>
      <c r="D42" s="143" t="s">
        <v>187</v>
      </c>
      <c r="E42" s="143" t="s">
        <v>188</v>
      </c>
      <c r="F42" s="143" t="s">
        <v>90</v>
      </c>
      <c r="G42" s="143" t="s">
        <v>185</v>
      </c>
      <c r="H42" s="83" t="s">
        <v>132</v>
      </c>
      <c r="I42" s="83" t="s">
        <v>133</v>
      </c>
      <c r="K42" s="120"/>
      <c r="L42" s="121"/>
      <c r="V42" s="118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</row>
    <row r="43" spans="2:45" s="1" customFormat="1" x14ac:dyDescent="0.2">
      <c r="B43" s="1" t="s">
        <v>103</v>
      </c>
      <c r="C43" s="88">
        <f>'[1]2. Classe età'!C17</f>
        <v>12171</v>
      </c>
      <c r="D43" s="88">
        <f>'[1]2. Classe età'!D17</f>
        <v>11522</v>
      </c>
      <c r="E43" s="88">
        <f>'[1]2. Classe età'!E17</f>
        <v>10517</v>
      </c>
      <c r="F43" s="88">
        <f>'[1]2. Classe età'!F17</f>
        <v>13168</v>
      </c>
      <c r="G43" s="88">
        <f>'[1]2. Classe età'!G17</f>
        <v>15800</v>
      </c>
      <c r="H43" s="88">
        <f>G43-C43</f>
        <v>3629</v>
      </c>
      <c r="I43" s="79">
        <f>(G43-C43)/C43</f>
        <v>0.29816777586065235</v>
      </c>
      <c r="J43" s="88"/>
      <c r="K43" s="89"/>
    </row>
    <row r="44" spans="2:45" s="1" customFormat="1" x14ac:dyDescent="0.2">
      <c r="B44" s="1" t="s">
        <v>104</v>
      </c>
      <c r="C44" s="88">
        <f>'[1]2. Classe età'!C18</f>
        <v>22532</v>
      </c>
      <c r="D44" s="88">
        <f>'[1]2. Classe età'!D18</f>
        <v>21738</v>
      </c>
      <c r="E44" s="88">
        <f>'[1]2. Classe età'!E18</f>
        <v>20402</v>
      </c>
      <c r="F44" s="88">
        <f>'[1]2. Classe età'!F18</f>
        <v>23157</v>
      </c>
      <c r="G44" s="88">
        <f>'[1]2. Classe età'!G18</f>
        <v>26656</v>
      </c>
      <c r="H44" s="88">
        <f>G44-C44</f>
        <v>4124</v>
      </c>
      <c r="I44" s="79">
        <f>(G44-C44)/C44</f>
        <v>0.18302858157287413</v>
      </c>
      <c r="J44" s="88"/>
      <c r="K44" s="89"/>
    </row>
    <row r="45" spans="2:45" s="1" customFormat="1" x14ac:dyDescent="0.2">
      <c r="B45" s="1" t="s">
        <v>105</v>
      </c>
      <c r="C45" s="88">
        <f>'[1]2. Classe età'!C19</f>
        <v>10462</v>
      </c>
      <c r="D45" s="88">
        <f>'[1]2. Classe età'!D19</f>
        <v>11032</v>
      </c>
      <c r="E45" s="88">
        <f>'[1]2. Classe età'!E19</f>
        <v>10998</v>
      </c>
      <c r="F45" s="88">
        <f>'[1]2. Classe età'!F19</f>
        <v>12258</v>
      </c>
      <c r="G45" s="88">
        <f>'[1]2. Classe età'!G19</f>
        <v>14015</v>
      </c>
      <c r="H45" s="88">
        <f>G45-C45</f>
        <v>3553</v>
      </c>
      <c r="I45" s="79">
        <f>(G45-C45)/C45</f>
        <v>0.33961001720512329</v>
      </c>
      <c r="J45" s="88"/>
      <c r="K45" s="89"/>
    </row>
    <row r="46" spans="2:45" s="1" customFormat="1" x14ac:dyDescent="0.2">
      <c r="B46" s="1" t="s">
        <v>106</v>
      </c>
      <c r="C46" s="88">
        <f>'[1]2. Classe età'!C20</f>
        <v>111</v>
      </c>
      <c r="D46" s="88">
        <f>'[1]2. Classe età'!D20</f>
        <v>129</v>
      </c>
      <c r="E46" s="88">
        <f>'[1]2. Classe età'!E20</f>
        <v>160</v>
      </c>
      <c r="F46" s="88">
        <f>'[1]2. Classe età'!F20</f>
        <v>181</v>
      </c>
      <c r="G46" s="88">
        <f>'[1]2. Classe età'!G20</f>
        <v>211</v>
      </c>
      <c r="H46" s="88">
        <f t="shared" ref="H46:H47" si="23">G46-C46</f>
        <v>100</v>
      </c>
      <c r="I46" s="79">
        <f t="shared" ref="I46:I47" si="24">(G46-C46)/C46</f>
        <v>0.90090090090090091</v>
      </c>
      <c r="J46" s="88"/>
      <c r="K46" s="89"/>
    </row>
    <row r="47" spans="2:45" s="1" customFormat="1" ht="14.25" x14ac:dyDescent="0.2">
      <c r="B47" s="119" t="s">
        <v>107</v>
      </c>
      <c r="C47" s="88">
        <f>'[1]2. Classe età'!C21</f>
        <v>5</v>
      </c>
      <c r="D47" s="88">
        <f>'[1]2. Classe età'!D21</f>
        <v>1</v>
      </c>
      <c r="E47" s="88">
        <f>'[1]2. Classe età'!E21</f>
        <v>4</v>
      </c>
      <c r="F47" s="88">
        <f>'[1]2. Classe età'!F21</f>
        <v>9</v>
      </c>
      <c r="G47" s="88">
        <f>'[1]2. Classe età'!G21</f>
        <v>6</v>
      </c>
      <c r="H47" s="88">
        <f t="shared" si="23"/>
        <v>1</v>
      </c>
      <c r="I47" s="79">
        <f t="shared" si="24"/>
        <v>0.2</v>
      </c>
      <c r="J47" s="88"/>
      <c r="K47" s="89"/>
    </row>
    <row r="48" spans="2:45" s="1" customFormat="1" ht="14.25" x14ac:dyDescent="0.2">
      <c r="B48" s="136" t="s">
        <v>31</v>
      </c>
      <c r="C48" s="84">
        <f>SUM(C43:C47)</f>
        <v>45281</v>
      </c>
      <c r="D48" s="84">
        <f t="shared" ref="D48:G48" si="25">SUM(D43:D47)</f>
        <v>44422</v>
      </c>
      <c r="E48" s="84">
        <f t="shared" si="25"/>
        <v>42081</v>
      </c>
      <c r="F48" s="84">
        <f t="shared" si="25"/>
        <v>48773</v>
      </c>
      <c r="G48" s="84">
        <f t="shared" si="25"/>
        <v>56688</v>
      </c>
      <c r="H48" s="84">
        <f>G48-C48</f>
        <v>11407</v>
      </c>
      <c r="I48" s="85">
        <f>(G48-C48)/C48</f>
        <v>0.25191581458006668</v>
      </c>
      <c r="J48" s="88"/>
      <c r="K48" s="89"/>
      <c r="V48" s="118"/>
      <c r="W48" s="118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</row>
    <row r="49" spans="2:45" s="1" customFormat="1" ht="24.95" customHeight="1" x14ac:dyDescent="0.2">
      <c r="B49" s="135" t="s">
        <v>126</v>
      </c>
      <c r="C49" s="116"/>
      <c r="D49" s="116"/>
      <c r="E49" s="116"/>
      <c r="F49" s="116"/>
      <c r="G49" s="116"/>
      <c r="H49" s="116"/>
      <c r="I49" s="116"/>
      <c r="J49" s="78"/>
      <c r="K49" s="88"/>
      <c r="L49" s="79"/>
      <c r="V49" s="118"/>
      <c r="W49" s="118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</row>
    <row r="50" spans="2:45" s="1" customFormat="1" ht="14.25" x14ac:dyDescent="0.2">
      <c r="C50" s="88"/>
      <c r="D50" s="88"/>
      <c r="E50" s="88"/>
      <c r="F50" s="88"/>
      <c r="G50" s="88"/>
      <c r="H50" s="88"/>
      <c r="I50" s="88"/>
      <c r="J50" s="79"/>
      <c r="K50" s="88"/>
      <c r="L50" s="79"/>
      <c r="V50" s="118"/>
      <c r="W50" s="118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</row>
    <row r="51" spans="2:45" s="1" customFormat="1" ht="23.25" x14ac:dyDescent="0.2">
      <c r="B51" s="68"/>
      <c r="C51" s="182" t="s">
        <v>190</v>
      </c>
      <c r="D51" s="182" t="s">
        <v>191</v>
      </c>
      <c r="E51" s="182" t="s">
        <v>192</v>
      </c>
      <c r="F51" s="182" t="s">
        <v>193</v>
      </c>
      <c r="G51" s="182" t="s">
        <v>194</v>
      </c>
      <c r="H51" s="117"/>
      <c r="I51" s="88"/>
      <c r="J51" s="79"/>
      <c r="K51" s="88"/>
      <c r="L51" s="79"/>
      <c r="V51" s="118"/>
      <c r="W51" s="118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</row>
    <row r="52" spans="2:45" s="1" customFormat="1" ht="14.25" x14ac:dyDescent="0.2">
      <c r="B52" s="68" t="s">
        <v>103</v>
      </c>
      <c r="C52" s="70">
        <f t="shared" ref="C52:G52" si="26">C43/$C$43*100</f>
        <v>100</v>
      </c>
      <c r="D52" s="70">
        <f t="shared" si="26"/>
        <v>94.667652616876182</v>
      </c>
      <c r="E52" s="70">
        <f t="shared" si="26"/>
        <v>86.410319612192922</v>
      </c>
      <c r="F52" s="70">
        <f t="shared" si="26"/>
        <v>108.19160299071564</v>
      </c>
      <c r="G52" s="70">
        <f t="shared" si="26"/>
        <v>129.81677758606526</v>
      </c>
      <c r="H52" s="88"/>
      <c r="I52" s="88"/>
      <c r="J52" s="79"/>
      <c r="K52" s="88"/>
      <c r="L52" s="79"/>
      <c r="V52" s="118"/>
      <c r="W52" s="118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</row>
    <row r="53" spans="2:45" s="1" customFormat="1" ht="14.25" x14ac:dyDescent="0.2">
      <c r="B53" s="68" t="s">
        <v>104</v>
      </c>
      <c r="C53" s="70">
        <f t="shared" ref="C53:G53" si="27">C44/$C$44*100</f>
        <v>100</v>
      </c>
      <c r="D53" s="70">
        <f t="shared" si="27"/>
        <v>96.476122847505778</v>
      </c>
      <c r="E53" s="70">
        <f t="shared" si="27"/>
        <v>90.546777915852999</v>
      </c>
      <c r="F53" s="70">
        <f t="shared" si="27"/>
        <v>102.77383277116989</v>
      </c>
      <c r="G53" s="70">
        <f t="shared" si="27"/>
        <v>118.3028581572874</v>
      </c>
      <c r="H53" s="88"/>
      <c r="I53" s="88"/>
      <c r="J53" s="79"/>
      <c r="K53" s="88"/>
      <c r="L53" s="79"/>
      <c r="V53" s="118"/>
      <c r="W53" s="118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</row>
    <row r="54" spans="2:45" s="1" customFormat="1" ht="14.25" x14ac:dyDescent="0.2">
      <c r="B54" s="68" t="s">
        <v>105</v>
      </c>
      <c r="C54" s="70">
        <f t="shared" ref="C54:G54" si="28">C45/$C$45*100</f>
        <v>100</v>
      </c>
      <c r="D54" s="70">
        <f t="shared" si="28"/>
        <v>105.44828904607148</v>
      </c>
      <c r="E54" s="70">
        <f t="shared" si="28"/>
        <v>105.12330338367425</v>
      </c>
      <c r="F54" s="70">
        <f t="shared" si="28"/>
        <v>117.16688969604283</v>
      </c>
      <c r="G54" s="70">
        <f t="shared" si="28"/>
        <v>133.96100172051234</v>
      </c>
      <c r="H54" s="88"/>
      <c r="I54" s="88"/>
      <c r="J54" s="79"/>
      <c r="K54" s="88"/>
      <c r="L54" s="79"/>
      <c r="V54" s="118"/>
      <c r="W54" s="118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</row>
    <row r="55" spans="2:45" s="1" customFormat="1" ht="14.25" x14ac:dyDescent="0.2">
      <c r="B55" s="68" t="s">
        <v>106</v>
      </c>
      <c r="C55" s="70">
        <f>C46/$C$46*100</f>
        <v>100</v>
      </c>
      <c r="D55" s="70">
        <f t="shared" ref="D55:G55" si="29">D46/$C$46*100</f>
        <v>116.21621621621621</v>
      </c>
      <c r="E55" s="70">
        <f t="shared" si="29"/>
        <v>144.14414414414415</v>
      </c>
      <c r="F55" s="70">
        <f t="shared" si="29"/>
        <v>163.06306306306305</v>
      </c>
      <c r="G55" s="70">
        <f t="shared" si="29"/>
        <v>190.09009009009009</v>
      </c>
      <c r="H55" s="88"/>
      <c r="I55" s="88"/>
      <c r="J55" s="79"/>
      <c r="K55" s="88"/>
      <c r="L55" s="79"/>
      <c r="V55" s="118"/>
      <c r="W55" s="118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</row>
    <row r="56" spans="2:45" s="1" customFormat="1" x14ac:dyDescent="0.2"/>
    <row r="57" spans="2:45" s="1" customFormat="1" x14ac:dyDescent="0.2"/>
    <row r="58" spans="2:45" s="1" customFormat="1" x14ac:dyDescent="0.2"/>
    <row r="59" spans="2:45" s="1" customFormat="1" ht="24.95" customHeight="1" x14ac:dyDescent="0.2">
      <c r="B59" s="80" t="s">
        <v>181</v>
      </c>
      <c r="V59" s="118"/>
      <c r="W59" s="118"/>
      <c r="X59" s="118"/>
      <c r="Y59" s="118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</row>
    <row r="60" spans="2:45" s="1" customFormat="1" ht="25.5" x14ac:dyDescent="0.2">
      <c r="B60" s="2" t="s">
        <v>95</v>
      </c>
      <c r="C60" s="143" t="s">
        <v>186</v>
      </c>
      <c r="D60" s="143" t="s">
        <v>187</v>
      </c>
      <c r="E60" s="143" t="s">
        <v>188</v>
      </c>
      <c r="F60" s="143" t="s">
        <v>90</v>
      </c>
      <c r="G60" s="143" t="s">
        <v>185</v>
      </c>
      <c r="H60" s="83" t="s">
        <v>135</v>
      </c>
      <c r="K60" s="120"/>
      <c r="L60" s="121"/>
      <c r="V60" s="118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</row>
    <row r="61" spans="2:45" s="1" customFormat="1" x14ac:dyDescent="0.2">
      <c r="B61" s="1" t="s">
        <v>103</v>
      </c>
      <c r="C61" s="88">
        <f>C25-C43</f>
        <v>3700</v>
      </c>
      <c r="D61" s="88">
        <f t="shared" ref="D61:G63" si="30">D25-D43</f>
        <v>3889</v>
      </c>
      <c r="E61" s="88">
        <f t="shared" si="30"/>
        <v>3620</v>
      </c>
      <c r="F61" s="88">
        <f t="shared" si="30"/>
        <v>3884</v>
      </c>
      <c r="G61" s="88">
        <f t="shared" si="30"/>
        <v>3306</v>
      </c>
      <c r="H61" s="88">
        <f t="shared" ref="H61:H66" si="31">G61-C61</f>
        <v>-394</v>
      </c>
      <c r="J61" s="88"/>
      <c r="K61" s="89"/>
    </row>
    <row r="62" spans="2:45" s="1" customFormat="1" x14ac:dyDescent="0.2">
      <c r="B62" s="1" t="s">
        <v>104</v>
      </c>
      <c r="C62" s="88">
        <f>C26-C44</f>
        <v>3320</v>
      </c>
      <c r="D62" s="88">
        <f t="shared" si="30"/>
        <v>3159</v>
      </c>
      <c r="E62" s="88">
        <f t="shared" si="30"/>
        <v>3215</v>
      </c>
      <c r="F62" s="88">
        <f t="shared" si="30"/>
        <v>2544</v>
      </c>
      <c r="G62" s="88">
        <f t="shared" si="30"/>
        <v>1149</v>
      </c>
      <c r="H62" s="88">
        <f t="shared" si="31"/>
        <v>-2171</v>
      </c>
      <c r="J62" s="88"/>
      <c r="K62" s="89"/>
    </row>
    <row r="63" spans="2:45" s="1" customFormat="1" x14ac:dyDescent="0.2">
      <c r="B63" s="1" t="s">
        <v>105</v>
      </c>
      <c r="C63" s="88">
        <f>C27-C45</f>
        <v>-493</v>
      </c>
      <c r="D63" s="88">
        <f t="shared" si="30"/>
        <v>-523</v>
      </c>
      <c r="E63" s="88">
        <f t="shared" si="30"/>
        <v>-954</v>
      </c>
      <c r="F63" s="88">
        <f t="shared" si="30"/>
        <v>-1326</v>
      </c>
      <c r="G63" s="88">
        <f t="shared" si="30"/>
        <v>-1304</v>
      </c>
      <c r="H63" s="88">
        <f t="shared" si="31"/>
        <v>-811</v>
      </c>
      <c r="J63" s="88"/>
      <c r="K63" s="89"/>
    </row>
    <row r="64" spans="2:45" s="1" customFormat="1" x14ac:dyDescent="0.2">
      <c r="B64" s="1" t="s">
        <v>106</v>
      </c>
      <c r="C64" s="88">
        <f t="shared" ref="C64:G66" si="32">C28-C46</f>
        <v>43</v>
      </c>
      <c r="D64" s="88">
        <f t="shared" si="32"/>
        <v>36</v>
      </c>
      <c r="E64" s="88">
        <f t="shared" si="32"/>
        <v>3</v>
      </c>
      <c r="F64" s="88">
        <f t="shared" si="32"/>
        <v>10</v>
      </c>
      <c r="G64" s="88">
        <f t="shared" si="32"/>
        <v>41</v>
      </c>
      <c r="H64" s="88">
        <f t="shared" si="31"/>
        <v>-2</v>
      </c>
      <c r="J64" s="88"/>
      <c r="K64" s="89"/>
    </row>
    <row r="65" spans="2:45" s="1" customFormat="1" ht="14.25" x14ac:dyDescent="0.2">
      <c r="B65" s="119" t="s">
        <v>107</v>
      </c>
      <c r="C65" s="88">
        <f t="shared" si="32"/>
        <v>1</v>
      </c>
      <c r="D65" s="88">
        <f t="shared" si="32"/>
        <v>2</v>
      </c>
      <c r="E65" s="88">
        <f t="shared" si="32"/>
        <v>1</v>
      </c>
      <c r="F65" s="88">
        <f t="shared" si="32"/>
        <v>6</v>
      </c>
      <c r="G65" s="88">
        <f t="shared" si="32"/>
        <v>0</v>
      </c>
      <c r="H65" s="88">
        <f t="shared" si="31"/>
        <v>-1</v>
      </c>
      <c r="J65" s="88"/>
      <c r="K65" s="89"/>
    </row>
    <row r="66" spans="2:45" s="1" customFormat="1" ht="14.25" x14ac:dyDescent="0.2">
      <c r="B66" s="136" t="s">
        <v>31</v>
      </c>
      <c r="C66" s="84">
        <f t="shared" si="32"/>
        <v>6571</v>
      </c>
      <c r="D66" s="84">
        <f t="shared" si="32"/>
        <v>6563</v>
      </c>
      <c r="E66" s="84">
        <f t="shared" si="32"/>
        <v>5885</v>
      </c>
      <c r="F66" s="84">
        <f t="shared" si="32"/>
        <v>5118</v>
      </c>
      <c r="G66" s="84">
        <f t="shared" si="32"/>
        <v>3192</v>
      </c>
      <c r="H66" s="84">
        <f t="shared" si="31"/>
        <v>-3379</v>
      </c>
      <c r="J66" s="88"/>
      <c r="K66" s="89"/>
      <c r="V66" s="118"/>
      <c r="W66" s="118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</row>
    <row r="67" spans="2:45" s="1" customFormat="1" ht="24.95" customHeight="1" x14ac:dyDescent="0.2">
      <c r="B67" s="135" t="s">
        <v>126</v>
      </c>
      <c r="C67" s="116"/>
      <c r="D67" s="116"/>
      <c r="E67" s="116"/>
      <c r="F67" s="116"/>
      <c r="G67" s="116"/>
      <c r="H67" s="116"/>
      <c r="J67" s="78"/>
      <c r="K67" s="88"/>
      <c r="L67" s="79"/>
      <c r="V67" s="118"/>
      <c r="W67" s="118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</row>
    <row r="68" spans="2:45" s="1" customFormat="1" ht="14.25" x14ac:dyDescent="0.2">
      <c r="C68" s="88"/>
      <c r="D68" s="88"/>
      <c r="E68" s="88"/>
      <c r="F68" s="88"/>
      <c r="G68" s="88"/>
      <c r="H68" s="88"/>
      <c r="I68" s="88"/>
      <c r="J68" s="79"/>
      <c r="K68" s="88"/>
      <c r="L68" s="79"/>
      <c r="V68" s="118"/>
      <c r="W68" s="118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</row>
    <row r="69" spans="2:45" s="1" customFormat="1" ht="14.25" x14ac:dyDescent="0.2">
      <c r="G69" s="117"/>
      <c r="H69" s="117"/>
      <c r="I69" s="88"/>
      <c r="J69" s="79"/>
      <c r="K69" s="88"/>
      <c r="L69" s="79"/>
      <c r="V69" s="118"/>
      <c r="W69" s="118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</row>
    <row r="70" spans="2:45" s="1" customFormat="1" ht="14.25" x14ac:dyDescent="0.2">
      <c r="B70" s="68"/>
      <c r="C70" s="70"/>
      <c r="D70" s="70"/>
      <c r="E70" s="70"/>
      <c r="F70" s="70"/>
      <c r="G70" s="70"/>
      <c r="H70" s="70"/>
      <c r="I70" s="88"/>
      <c r="J70" s="79"/>
      <c r="K70" s="88"/>
      <c r="L70" s="79"/>
      <c r="V70" s="118"/>
      <c r="W70" s="118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</row>
    <row r="71" spans="2:45" s="1" customFormat="1" ht="23.25" x14ac:dyDescent="0.2">
      <c r="B71" s="68"/>
      <c r="C71" s="182" t="s">
        <v>190</v>
      </c>
      <c r="D71" s="182" t="s">
        <v>191</v>
      </c>
      <c r="E71" s="182" t="s">
        <v>192</v>
      </c>
      <c r="F71" s="182" t="s">
        <v>193</v>
      </c>
      <c r="G71" s="182" t="s">
        <v>194</v>
      </c>
      <c r="H71" s="70"/>
      <c r="I71" s="88"/>
      <c r="J71" s="79"/>
      <c r="K71" s="88"/>
      <c r="L71" s="79"/>
      <c r="V71" s="118"/>
      <c r="W71" s="118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</row>
    <row r="72" spans="2:45" s="1" customFormat="1" ht="14.25" x14ac:dyDescent="0.2">
      <c r="B72" s="68" t="s">
        <v>103</v>
      </c>
      <c r="C72" s="70">
        <f>C61/$C$61*100</f>
        <v>100</v>
      </c>
      <c r="D72" s="70">
        <f>D61/$C$61*100</f>
        <v>105.10810810810811</v>
      </c>
      <c r="E72" s="70">
        <f>E61/$C$61*100</f>
        <v>97.837837837837839</v>
      </c>
      <c r="F72" s="70">
        <f>F61/$C$61*100</f>
        <v>104.97297297297297</v>
      </c>
      <c r="G72" s="70">
        <f>G61/$C$61*100</f>
        <v>89.351351351351354</v>
      </c>
      <c r="H72" s="70"/>
      <c r="I72" s="88"/>
      <c r="J72" s="79"/>
      <c r="K72" s="88"/>
      <c r="L72" s="79"/>
      <c r="V72" s="118"/>
      <c r="W72" s="118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</row>
    <row r="73" spans="2:45" s="1" customFormat="1" ht="14.25" x14ac:dyDescent="0.2">
      <c r="B73" s="68" t="s">
        <v>104</v>
      </c>
      <c r="C73" s="70">
        <f>C62/$C$62*100</f>
        <v>100</v>
      </c>
      <c r="D73" s="70">
        <f>D62/$C$62*100</f>
        <v>95.150602409638552</v>
      </c>
      <c r="E73" s="70">
        <f>E62/$C$62*100</f>
        <v>96.837349397590373</v>
      </c>
      <c r="F73" s="70">
        <f>F62/$C$62*100</f>
        <v>76.626506024096386</v>
      </c>
      <c r="G73" s="70">
        <f>G62/$C$62*100</f>
        <v>34.608433734939759</v>
      </c>
      <c r="H73" s="70"/>
      <c r="I73" s="88"/>
      <c r="J73" s="79"/>
      <c r="K73" s="88"/>
      <c r="L73" s="79"/>
      <c r="V73" s="118"/>
      <c r="W73" s="118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</row>
    <row r="74" spans="2:45" s="1" customFormat="1" ht="14.25" x14ac:dyDescent="0.2">
      <c r="B74" s="68" t="s">
        <v>105</v>
      </c>
      <c r="C74" s="70">
        <f>C63/$C$63*100</f>
        <v>100</v>
      </c>
      <c r="D74" s="70">
        <f>D63/$C$63*100</f>
        <v>106.08519269776878</v>
      </c>
      <c r="E74" s="70">
        <f>E63/$C$63*100</f>
        <v>193.50912778904666</v>
      </c>
      <c r="F74" s="70">
        <f>F63/$C$63*100</f>
        <v>268.9655172413793</v>
      </c>
      <c r="G74" s="70">
        <f>G63/$C$63*100</f>
        <v>264.50304259634885</v>
      </c>
      <c r="H74" s="70"/>
      <c r="I74" s="88"/>
      <c r="J74" s="79"/>
      <c r="K74" s="88"/>
      <c r="L74" s="79"/>
      <c r="V74" s="118"/>
      <c r="W74" s="118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</row>
    <row r="75" spans="2:45" s="1" customFormat="1" ht="14.25" x14ac:dyDescent="0.2">
      <c r="B75" s="68" t="s">
        <v>106</v>
      </c>
      <c r="C75" s="70">
        <f>C64/$C$64*100</f>
        <v>100</v>
      </c>
      <c r="D75" s="70">
        <f>D64/$C$64*100</f>
        <v>83.720930232558146</v>
      </c>
      <c r="E75" s="70">
        <f>E64/$C$64*100</f>
        <v>6.9767441860465116</v>
      </c>
      <c r="F75" s="70">
        <f>F64/$C$64*100</f>
        <v>23.255813953488371</v>
      </c>
      <c r="G75" s="70">
        <f>G64/$C$64*100</f>
        <v>95.348837209302332</v>
      </c>
      <c r="H75" s="70"/>
      <c r="I75" s="88"/>
      <c r="J75" s="79"/>
      <c r="K75" s="88"/>
      <c r="L75" s="79"/>
      <c r="V75" s="118"/>
      <c r="W75" s="118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</row>
    <row r="76" spans="2:45" s="1" customFormat="1" x14ac:dyDescent="0.2">
      <c r="B76" s="68"/>
      <c r="C76" s="68"/>
      <c r="D76" s="68"/>
      <c r="E76" s="68"/>
      <c r="F76" s="68"/>
      <c r="G76" s="69"/>
      <c r="H76" s="68"/>
    </row>
    <row r="77" spans="2:45" s="1" customFormat="1" x14ac:dyDescent="0.2">
      <c r="B77" s="68"/>
      <c r="C77" s="70"/>
      <c r="D77" s="70"/>
      <c r="E77" s="70"/>
      <c r="F77" s="70"/>
      <c r="G77" s="70"/>
      <c r="H77" s="68"/>
    </row>
    <row r="78" spans="2:45" s="1" customFormat="1" x14ac:dyDescent="0.2">
      <c r="C78" s="88"/>
      <c r="D78" s="88"/>
      <c r="E78" s="88"/>
      <c r="F78" s="88"/>
      <c r="G78" s="88"/>
    </row>
    <row r="79" spans="2:45" s="1" customFormat="1" x14ac:dyDescent="0.2">
      <c r="C79" s="88"/>
      <c r="D79" s="88"/>
      <c r="E79" s="88"/>
      <c r="F79" s="88"/>
      <c r="G79" s="88"/>
    </row>
    <row r="80" spans="2:45" s="1" customFormat="1" x14ac:dyDescent="0.2">
      <c r="C80" s="88"/>
      <c r="D80" s="88"/>
      <c r="E80" s="88"/>
      <c r="F80" s="88"/>
      <c r="G80" s="88"/>
    </row>
    <row r="81" spans="3:7" s="1" customFormat="1" x14ac:dyDescent="0.2">
      <c r="C81" s="88"/>
      <c r="D81" s="88"/>
      <c r="E81" s="88"/>
      <c r="F81" s="88"/>
      <c r="G81" s="88"/>
    </row>
    <row r="82" spans="3:7" s="1" customFormat="1" x14ac:dyDescent="0.2"/>
    <row r="83" spans="3:7" s="1" customFormat="1" x14ac:dyDescent="0.2"/>
  </sheetData>
  <sheetProtection sheet="1" objects="1" scenarios="1"/>
  <mergeCells count="6">
    <mergeCell ref="B19:T21"/>
    <mergeCell ref="B2:T4"/>
    <mergeCell ref="C7:E7"/>
    <mergeCell ref="F7:H7"/>
    <mergeCell ref="I7:J7"/>
    <mergeCell ref="O7:Q7"/>
  </mergeCells>
  <pageMargins left="0.7" right="0.7" top="0.75" bottom="0.75" header="0.3" footer="0.3"/>
  <pageSetup paperSize="9" scale="4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51BF-84B5-4492-A76D-027B5E337D1F}">
  <sheetPr codeName="Foglio11">
    <tabColor theme="0"/>
    <pageSetUpPr fitToPage="1"/>
  </sheetPr>
  <dimension ref="B2:AS78"/>
  <sheetViews>
    <sheetView zoomScaleNormal="100" zoomScalePageLayoutView="125" workbookViewId="0">
      <selection activeCell="B59" sqref="B59:H63"/>
    </sheetView>
  </sheetViews>
  <sheetFormatPr defaultColWidth="8.75" defaultRowHeight="12.75" x14ac:dyDescent="0.2"/>
  <cols>
    <col min="1" max="1" width="4.125" style="30" customWidth="1"/>
    <col min="2" max="2" width="18.875" style="30" customWidth="1"/>
    <col min="3" max="7" width="8.625" style="30" bestFit="1" customWidth="1"/>
    <col min="8" max="8" width="8.125" style="30" customWidth="1"/>
    <col min="9" max="9" width="8.625" style="30" bestFit="1" customWidth="1"/>
    <col min="10" max="10" width="10" style="30" customWidth="1"/>
    <col min="11" max="11" width="8.125" style="30" customWidth="1"/>
    <col min="12" max="12" width="8.625" style="30" bestFit="1" customWidth="1"/>
    <col min="13" max="20" width="8.125" style="30" customWidth="1"/>
    <col min="21" max="16384" width="8.75" style="30"/>
  </cols>
  <sheetData>
    <row r="2" spans="2:44" ht="15" customHeight="1" x14ac:dyDescent="0.2">
      <c r="B2" s="156" t="s">
        <v>149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</row>
    <row r="3" spans="2:44" x14ac:dyDescent="0.2"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</row>
    <row r="4" spans="2:44" x14ac:dyDescent="0.2"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</row>
    <row r="5" spans="2:44" ht="13.5" customHeight="1" x14ac:dyDescent="0.2">
      <c r="C5" s="31"/>
      <c r="D5" s="31"/>
      <c r="E5" s="31"/>
      <c r="F5" s="31"/>
      <c r="G5" s="31"/>
      <c r="H5" s="31"/>
      <c r="I5" s="31"/>
      <c r="J5" s="31"/>
      <c r="K5" s="31"/>
      <c r="L5" s="31"/>
      <c r="O5" s="30" t="s">
        <v>23</v>
      </c>
      <c r="V5" s="105"/>
      <c r="W5" s="1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</row>
    <row r="6" spans="2:44" s="40" customFormat="1" ht="24.95" customHeight="1" x14ac:dyDescent="0.2">
      <c r="B6" s="33" t="s">
        <v>158</v>
      </c>
      <c r="C6" s="31"/>
      <c r="D6" s="31"/>
      <c r="E6" s="31"/>
      <c r="F6" s="31"/>
      <c r="G6" s="31"/>
      <c r="H6" s="31"/>
      <c r="I6" s="31"/>
      <c r="J6" s="31"/>
      <c r="K6" s="43"/>
      <c r="L6" s="43"/>
      <c r="M6" s="43"/>
      <c r="N6" s="43"/>
      <c r="O6" s="31"/>
      <c r="P6" s="31"/>
      <c r="Q6" s="31"/>
      <c r="V6" s="16"/>
      <c r="W6" s="30"/>
      <c r="X6" s="30"/>
      <c r="Y6" s="30"/>
      <c r="Z6" s="30"/>
      <c r="AA6" s="30"/>
      <c r="AB6" s="30"/>
      <c r="AC6" s="106"/>
      <c r="AD6" s="106"/>
      <c r="AE6" s="106"/>
      <c r="AF6" s="106"/>
      <c r="AG6" s="106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</row>
    <row r="7" spans="2:44" ht="24.75" customHeight="1" x14ac:dyDescent="0.2">
      <c r="B7" s="123" t="s">
        <v>27</v>
      </c>
      <c r="C7" s="168" t="s">
        <v>86</v>
      </c>
      <c r="D7" s="168"/>
      <c r="E7" s="168"/>
      <c r="F7" s="181" t="s">
        <v>87</v>
      </c>
      <c r="G7" s="181"/>
      <c r="H7" s="181"/>
      <c r="I7" s="181" t="s">
        <v>88</v>
      </c>
      <c r="J7" s="181"/>
      <c r="K7" s="43"/>
      <c r="L7" s="43"/>
      <c r="M7" s="43"/>
      <c r="N7" s="43"/>
      <c r="O7" s="164"/>
      <c r="P7" s="164"/>
      <c r="Q7" s="164"/>
      <c r="AC7" s="106"/>
      <c r="AD7" s="106"/>
      <c r="AE7" s="106"/>
      <c r="AF7" s="106"/>
    </row>
    <row r="8" spans="2:44" ht="35.1" customHeight="1" x14ac:dyDescent="0.2">
      <c r="B8" s="107"/>
      <c r="C8" s="36" t="s">
        <v>185</v>
      </c>
      <c r="D8" s="37" t="s">
        <v>130</v>
      </c>
      <c r="E8" s="37" t="s">
        <v>131</v>
      </c>
      <c r="F8" s="36" t="s">
        <v>185</v>
      </c>
      <c r="G8" s="37" t="s">
        <v>130</v>
      </c>
      <c r="H8" s="37" t="s">
        <v>131</v>
      </c>
      <c r="I8" s="36" t="s">
        <v>185</v>
      </c>
      <c r="J8" s="37" t="s">
        <v>134</v>
      </c>
      <c r="K8" s="43"/>
      <c r="L8" s="43"/>
      <c r="M8" s="43"/>
      <c r="N8" s="43"/>
      <c r="O8" s="48"/>
      <c r="P8" s="43"/>
      <c r="Q8" s="43"/>
      <c r="AC8" s="106"/>
      <c r="AD8" s="106"/>
      <c r="AE8" s="106"/>
      <c r="AF8" s="106"/>
    </row>
    <row r="9" spans="2:44" ht="19.5" customHeight="1" x14ac:dyDescent="0.2">
      <c r="B9" s="1" t="s">
        <v>108</v>
      </c>
      <c r="C9" s="8">
        <f>G25</f>
        <v>22383</v>
      </c>
      <c r="D9" s="3">
        <f>G25-F25</f>
        <v>1819</v>
      </c>
      <c r="E9" s="11">
        <f>(G25-F25)/F25</f>
        <v>8.8455553394281267E-2</v>
      </c>
      <c r="F9" s="8">
        <f>G40</f>
        <v>22174</v>
      </c>
      <c r="G9" s="3">
        <f>G40-F40</f>
        <v>3820</v>
      </c>
      <c r="H9" s="11">
        <f>(G40-F40)/F40</f>
        <v>0.20812901819766808</v>
      </c>
      <c r="I9" s="8">
        <f>G55</f>
        <v>209</v>
      </c>
      <c r="J9" s="3">
        <f>G55-F55</f>
        <v>-2001</v>
      </c>
      <c r="K9" s="43"/>
      <c r="L9" s="43"/>
      <c r="M9" s="43"/>
      <c r="N9" s="43"/>
      <c r="O9" s="3"/>
      <c r="P9" s="12"/>
      <c r="Q9" s="13"/>
      <c r="AC9" s="16"/>
      <c r="AD9" s="16"/>
      <c r="AE9" s="16"/>
      <c r="AF9" s="16"/>
    </row>
    <row r="10" spans="2:44" ht="13.5" customHeight="1" x14ac:dyDescent="0.2">
      <c r="B10" s="1" t="s">
        <v>109</v>
      </c>
      <c r="C10" s="8">
        <f>G26</f>
        <v>37497</v>
      </c>
      <c r="D10" s="3">
        <f>G26-F26</f>
        <v>4170</v>
      </c>
      <c r="E10" s="11">
        <f>(G26-F26)/F26</f>
        <v>0.12512377351696821</v>
      </c>
      <c r="F10" s="8">
        <f>G41</f>
        <v>34514</v>
      </c>
      <c r="G10" s="3">
        <f>G41-F41</f>
        <v>4095</v>
      </c>
      <c r="H10" s="11">
        <f>(G41-F41)/F41</f>
        <v>0.13461980998717907</v>
      </c>
      <c r="I10" s="8">
        <f>G56</f>
        <v>2983</v>
      </c>
      <c r="J10" s="3">
        <f>G56-F56</f>
        <v>75</v>
      </c>
      <c r="K10" s="43"/>
      <c r="L10" s="43"/>
      <c r="M10" s="43"/>
      <c r="N10" s="43"/>
      <c r="O10" s="3"/>
      <c r="P10" s="12"/>
      <c r="Q10" s="13"/>
      <c r="AC10" s="16"/>
      <c r="AD10" s="16"/>
      <c r="AE10" s="16"/>
      <c r="AF10" s="16"/>
    </row>
    <row r="11" spans="2:44" ht="15.75" customHeight="1" x14ac:dyDescent="0.2">
      <c r="B11" s="63" t="s">
        <v>92</v>
      </c>
      <c r="C11" s="9">
        <f>G27</f>
        <v>59880</v>
      </c>
      <c r="D11" s="3">
        <f>G27-F27</f>
        <v>5989</v>
      </c>
      <c r="E11" s="11">
        <f>(G27-F27)/F27</f>
        <v>0.11113172886010651</v>
      </c>
      <c r="F11" s="8">
        <f>G42</f>
        <v>56688</v>
      </c>
      <c r="G11" s="3">
        <f>G42-F42</f>
        <v>7915</v>
      </c>
      <c r="H11" s="11">
        <f>(G42-F42)/F42</f>
        <v>0.16228241034998872</v>
      </c>
      <c r="I11" s="8">
        <f>G57</f>
        <v>3192</v>
      </c>
      <c r="J11" s="3">
        <f>G57-F57</f>
        <v>-1926</v>
      </c>
      <c r="K11" s="43"/>
      <c r="L11" s="43"/>
      <c r="M11" s="43"/>
      <c r="N11" s="43"/>
      <c r="O11" s="3"/>
      <c r="P11" s="12"/>
      <c r="Q11" s="13"/>
      <c r="AC11" s="16"/>
      <c r="AD11" s="16"/>
      <c r="AE11" s="16"/>
      <c r="AF11" s="16"/>
    </row>
    <row r="12" spans="2:44" ht="25.5" customHeight="1" x14ac:dyDescent="0.2">
      <c r="B12" s="47" t="s">
        <v>125</v>
      </c>
      <c r="C12" s="39"/>
      <c r="D12" s="39"/>
      <c r="E12" s="39"/>
      <c r="F12" s="39"/>
      <c r="G12" s="39"/>
      <c r="H12" s="39"/>
      <c r="I12" s="39"/>
      <c r="J12" s="39"/>
      <c r="K12" s="43"/>
      <c r="L12" s="43"/>
      <c r="M12" s="43"/>
      <c r="N12" s="43"/>
      <c r="O12" s="3"/>
      <c r="P12" s="12"/>
      <c r="Q12" s="13"/>
      <c r="AC12" s="16"/>
      <c r="AD12" s="16"/>
      <c r="AE12" s="16"/>
      <c r="AF12" s="16"/>
    </row>
    <row r="13" spans="2:44" ht="15.75" customHeight="1" x14ac:dyDescent="0.2">
      <c r="K13" s="43"/>
      <c r="L13" s="43"/>
      <c r="M13" s="43"/>
      <c r="N13" s="43"/>
      <c r="O13" s="3"/>
      <c r="P13" s="12"/>
      <c r="Q13" s="13"/>
      <c r="AC13" s="16"/>
      <c r="AD13" s="16"/>
      <c r="AE13" s="16"/>
      <c r="AF13" s="16"/>
    </row>
    <row r="14" spans="2:44" ht="21" customHeight="1" x14ac:dyDescent="0.2">
      <c r="K14" s="43"/>
      <c r="L14" s="43"/>
      <c r="M14" s="43"/>
      <c r="N14" s="43"/>
      <c r="O14" s="3"/>
      <c r="P14" s="12"/>
      <c r="Q14" s="13"/>
      <c r="AC14" s="16"/>
      <c r="AD14" s="16"/>
      <c r="AE14" s="16"/>
      <c r="AF14" s="16"/>
    </row>
    <row r="15" spans="2:44" ht="24.95" customHeight="1" x14ac:dyDescent="0.2">
      <c r="K15" s="43"/>
      <c r="L15" s="43"/>
      <c r="M15" s="43"/>
      <c r="N15" s="43"/>
      <c r="AC15" s="16"/>
      <c r="AD15" s="106"/>
      <c r="AE15" s="105"/>
      <c r="AF15" s="106"/>
    </row>
    <row r="16" spans="2:44" ht="24.95" customHeight="1" x14ac:dyDescent="0.2">
      <c r="B16" s="113"/>
      <c r="K16" s="43"/>
      <c r="L16" s="43"/>
      <c r="M16" s="43"/>
      <c r="N16" s="43"/>
      <c r="AC16" s="16"/>
      <c r="AD16" s="106"/>
      <c r="AE16" s="105"/>
      <c r="AF16" s="106"/>
    </row>
    <row r="17" spans="2:32" ht="24.95" customHeight="1" x14ac:dyDescent="0.2">
      <c r="B17" s="113"/>
      <c r="K17" s="43"/>
      <c r="L17" s="43"/>
      <c r="M17" s="43"/>
      <c r="N17" s="43"/>
      <c r="AC17" s="16"/>
      <c r="AD17" s="106"/>
      <c r="AE17" s="105"/>
      <c r="AF17" s="106"/>
    </row>
    <row r="18" spans="2:32" ht="24.95" customHeight="1" x14ac:dyDescent="0.2">
      <c r="B18" s="113"/>
      <c r="K18" s="43"/>
      <c r="L18" s="43"/>
      <c r="M18" s="43"/>
      <c r="N18" s="43"/>
      <c r="W18" s="106"/>
      <c r="AC18" s="16"/>
      <c r="AD18" s="106"/>
      <c r="AE18" s="105"/>
      <c r="AF18" s="106"/>
    </row>
    <row r="19" spans="2:32" ht="14.25" x14ac:dyDescent="0.2">
      <c r="B19" s="156" t="s">
        <v>165</v>
      </c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V19" s="1"/>
      <c r="X19" s="1"/>
      <c r="Z19" s="1"/>
      <c r="AB19" s="1"/>
      <c r="AF19" s="110"/>
    </row>
    <row r="20" spans="2:32" ht="14.25" x14ac:dyDescent="0.2"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V20" s="1"/>
      <c r="W20" s="1"/>
      <c r="X20" s="1"/>
      <c r="Y20" s="1"/>
      <c r="Z20" s="1"/>
      <c r="AA20" s="1"/>
      <c r="AB20" s="1"/>
      <c r="AC20" s="1"/>
      <c r="AD20" s="106"/>
      <c r="AE20" s="106"/>
      <c r="AF20" s="106"/>
    </row>
    <row r="21" spans="2:32" ht="14.25" x14ac:dyDescent="0.2"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V21" s="1"/>
      <c r="W21" s="1"/>
      <c r="X21" s="1"/>
      <c r="Y21" s="1"/>
      <c r="Z21" s="1"/>
      <c r="AA21" s="1"/>
      <c r="AB21" s="1"/>
      <c r="AC21" s="1"/>
      <c r="AD21" s="106"/>
      <c r="AE21" s="106"/>
      <c r="AF21" s="106"/>
    </row>
    <row r="22" spans="2:32" ht="14.25" x14ac:dyDescent="0.2">
      <c r="V22" s="1"/>
      <c r="W22" s="1"/>
      <c r="X22" s="1"/>
      <c r="Y22" s="1"/>
      <c r="Z22" s="1"/>
      <c r="AA22" s="1"/>
      <c r="AB22" s="1"/>
      <c r="AC22" s="1"/>
      <c r="AD22" s="106"/>
      <c r="AE22" s="106"/>
      <c r="AF22" s="106"/>
    </row>
    <row r="23" spans="2:32" ht="24.95" customHeight="1" x14ac:dyDescent="0.2">
      <c r="B23" s="33" t="s">
        <v>182</v>
      </c>
      <c r="V23" s="1"/>
      <c r="W23" s="1"/>
      <c r="X23" s="1"/>
      <c r="Y23" s="1"/>
      <c r="Z23" s="1"/>
      <c r="AA23" s="1"/>
      <c r="AB23" s="1"/>
      <c r="AC23" s="1"/>
      <c r="AD23" s="106"/>
      <c r="AE23" s="106"/>
      <c r="AF23" s="106"/>
    </row>
    <row r="24" spans="2:32" ht="25.5" x14ac:dyDescent="0.2">
      <c r="B24" s="35" t="s">
        <v>93</v>
      </c>
      <c r="C24" s="143" t="s">
        <v>186</v>
      </c>
      <c r="D24" s="143" t="s">
        <v>187</v>
      </c>
      <c r="E24" s="143" t="s">
        <v>188</v>
      </c>
      <c r="F24" s="143" t="s">
        <v>90</v>
      </c>
      <c r="G24" s="143" t="s">
        <v>185</v>
      </c>
      <c r="H24" s="37" t="s">
        <v>132</v>
      </c>
      <c r="I24" s="37" t="s">
        <v>133</v>
      </c>
      <c r="K24" s="43"/>
      <c r="L24" s="44"/>
      <c r="V24" s="1"/>
      <c r="W24" s="1"/>
      <c r="X24" s="1"/>
      <c r="Y24" s="1"/>
      <c r="Z24" s="1"/>
      <c r="AA24" s="1"/>
      <c r="AB24" s="1"/>
      <c r="AC24" s="1"/>
      <c r="AD24" s="106"/>
      <c r="AE24" s="106"/>
      <c r="AF24" s="106"/>
    </row>
    <row r="25" spans="2:32" ht="14.25" x14ac:dyDescent="0.2">
      <c r="B25" s="1" t="s">
        <v>108</v>
      </c>
      <c r="C25" s="3">
        <f>'[1]2. Genere'!C9</f>
        <v>20362</v>
      </c>
      <c r="D25" s="3">
        <f>'[1]2. Genere'!D9</f>
        <v>19657</v>
      </c>
      <c r="E25" s="3">
        <f>'[1]2. Genere'!E9</f>
        <v>18451</v>
      </c>
      <c r="F25" s="3">
        <f>'[1]2. Genere'!F9</f>
        <v>20564</v>
      </c>
      <c r="G25" s="3">
        <f>'[1]2. Genere'!G9</f>
        <v>22383</v>
      </c>
      <c r="H25" s="3">
        <f>G25-C25</f>
        <v>2021</v>
      </c>
      <c r="I25" s="11">
        <f>(G25-C25)/C25</f>
        <v>9.9253511442883802E-2</v>
      </c>
      <c r="V25" s="1"/>
      <c r="W25" s="1"/>
      <c r="X25" s="1"/>
      <c r="Y25" s="1"/>
      <c r="Z25" s="1"/>
      <c r="AA25" s="1"/>
      <c r="AB25" s="1"/>
      <c r="AC25" s="1"/>
      <c r="AD25" s="106"/>
      <c r="AE25" s="106"/>
      <c r="AF25" s="106"/>
    </row>
    <row r="26" spans="2:32" x14ac:dyDescent="0.2">
      <c r="B26" s="1" t="s">
        <v>109</v>
      </c>
      <c r="C26" s="3">
        <f>'[1]2. Genere'!C10</f>
        <v>31490</v>
      </c>
      <c r="D26" s="3">
        <f>'[1]2. Genere'!D10</f>
        <v>31328</v>
      </c>
      <c r="E26" s="3">
        <f>'[1]2. Genere'!E10</f>
        <v>29515</v>
      </c>
      <c r="F26" s="3">
        <f>'[1]2. Genere'!F10</f>
        <v>33327</v>
      </c>
      <c r="G26" s="3">
        <f>'[1]2. Genere'!G10</f>
        <v>37497</v>
      </c>
      <c r="H26" s="3">
        <f>G26-C26</f>
        <v>6007</v>
      </c>
      <c r="I26" s="11">
        <f>(G26-C26)/C26</f>
        <v>0.19075897110193712</v>
      </c>
      <c r="V26" s="1"/>
      <c r="W26" s="1"/>
      <c r="X26" s="1"/>
      <c r="Y26" s="1"/>
      <c r="Z26" s="1"/>
      <c r="AA26" s="1"/>
      <c r="AB26" s="1"/>
      <c r="AC26" s="1"/>
    </row>
    <row r="27" spans="2:32" s="1" customFormat="1" x14ac:dyDescent="0.2">
      <c r="B27" s="136" t="s">
        <v>31</v>
      </c>
      <c r="C27" s="84">
        <f>SUM(C25:C26)</f>
        <v>51852</v>
      </c>
      <c r="D27" s="84">
        <f>SUM(D25:D26)</f>
        <v>50985</v>
      </c>
      <c r="E27" s="84">
        <f>SUM(E25:E26)</f>
        <v>47966</v>
      </c>
      <c r="F27" s="84">
        <f>SUM(F25:F26)</f>
        <v>53891</v>
      </c>
      <c r="G27" s="84">
        <f>SUM(G25:G26)</f>
        <v>59880</v>
      </c>
      <c r="H27" s="84">
        <f>G27-C27</f>
        <v>8028</v>
      </c>
      <c r="I27" s="85">
        <f>(G27-C27)/C27</f>
        <v>0.15482527192779449</v>
      </c>
    </row>
    <row r="28" spans="2:32" s="1" customFormat="1" ht="24.95" customHeight="1" x14ac:dyDescent="0.2">
      <c r="B28" s="135" t="s">
        <v>126</v>
      </c>
      <c r="C28" s="116"/>
      <c r="D28" s="116"/>
      <c r="E28" s="116"/>
      <c r="F28" s="116"/>
      <c r="G28" s="116"/>
      <c r="H28" s="116"/>
      <c r="I28" s="116"/>
      <c r="J28" s="78"/>
      <c r="K28" s="88"/>
      <c r="L28" s="79"/>
    </row>
    <row r="29" spans="2:32" s="1" customFormat="1" x14ac:dyDescent="0.2">
      <c r="C29" s="79"/>
      <c r="D29" s="79"/>
      <c r="E29" s="79"/>
      <c r="F29" s="79"/>
      <c r="G29" s="79"/>
      <c r="H29" s="79"/>
      <c r="I29" s="88"/>
      <c r="J29" s="79"/>
      <c r="K29" s="88"/>
      <c r="L29" s="79"/>
    </row>
    <row r="30" spans="2:32" s="1" customFormat="1" ht="23.25" x14ac:dyDescent="0.2">
      <c r="B30" s="68"/>
      <c r="C30" s="182" t="s">
        <v>190</v>
      </c>
      <c r="D30" s="182" t="s">
        <v>191</v>
      </c>
      <c r="E30" s="182" t="s">
        <v>192</v>
      </c>
      <c r="F30" s="182" t="s">
        <v>193</v>
      </c>
      <c r="G30" s="182" t="s">
        <v>194</v>
      </c>
      <c r="H30" s="69"/>
      <c r="I30" s="88"/>
      <c r="J30" s="79"/>
      <c r="K30" s="88"/>
      <c r="L30" s="79"/>
    </row>
    <row r="31" spans="2:32" s="1" customFormat="1" x14ac:dyDescent="0.2">
      <c r="B31" s="68" t="s">
        <v>108</v>
      </c>
      <c r="C31" s="70">
        <f>C25/$C$25*100</f>
        <v>100</v>
      </c>
      <c r="D31" s="70">
        <f>D25/$C$25*100</f>
        <v>96.537668205480799</v>
      </c>
      <c r="E31" s="70">
        <f>E25/$C$25*100</f>
        <v>90.614870837835184</v>
      </c>
      <c r="F31" s="70">
        <f>F25/$C$25*100</f>
        <v>100.99204400353601</v>
      </c>
      <c r="G31" s="70">
        <f>G25/$C$25*100</f>
        <v>109.92535114428838</v>
      </c>
      <c r="H31" s="70"/>
      <c r="I31" s="88"/>
      <c r="J31" s="79"/>
      <c r="K31" s="88"/>
      <c r="L31" s="79"/>
    </row>
    <row r="32" spans="2:32" s="1" customFormat="1" x14ac:dyDescent="0.2">
      <c r="B32" s="68" t="s">
        <v>109</v>
      </c>
      <c r="C32" s="70">
        <f>C26/$C$26*100</f>
        <v>100</v>
      </c>
      <c r="D32" s="70">
        <f>D26/$C$26*100</f>
        <v>99.485550968561441</v>
      </c>
      <c r="E32" s="70">
        <f>E26/$C$26*100</f>
        <v>93.728167672276925</v>
      </c>
      <c r="F32" s="70">
        <f>F26/$C$26*100</f>
        <v>105.83359796760877</v>
      </c>
      <c r="G32" s="70">
        <f>G26/$C$26*100</f>
        <v>119.07589711019371</v>
      </c>
      <c r="H32" s="70"/>
      <c r="I32" s="88"/>
      <c r="J32" s="79"/>
      <c r="K32" s="88"/>
      <c r="L32" s="79"/>
    </row>
    <row r="33" spans="2:45" s="1" customFormat="1" x14ac:dyDescent="0.2">
      <c r="B33" s="68"/>
      <c r="C33" s="70"/>
      <c r="D33" s="70"/>
      <c r="E33" s="70"/>
      <c r="F33" s="70"/>
      <c r="G33" s="70"/>
      <c r="H33" s="70"/>
      <c r="I33" s="88"/>
      <c r="J33" s="79"/>
      <c r="K33" s="88"/>
      <c r="L33" s="79"/>
    </row>
    <row r="34" spans="2:45" s="1" customFormat="1" x14ac:dyDescent="0.2">
      <c r="C34" s="88"/>
      <c r="D34" s="88"/>
      <c r="E34" s="88"/>
      <c r="F34" s="88"/>
      <c r="G34" s="88"/>
      <c r="H34" s="88"/>
      <c r="I34" s="88"/>
      <c r="J34" s="79"/>
      <c r="K34" s="88"/>
      <c r="L34" s="79"/>
    </row>
    <row r="35" spans="2:45" s="1" customFormat="1" x14ac:dyDescent="0.2">
      <c r="C35" s="88"/>
      <c r="D35" s="88"/>
      <c r="E35" s="88"/>
      <c r="F35" s="88"/>
      <c r="G35" s="88"/>
      <c r="H35" s="88"/>
      <c r="I35" s="88"/>
      <c r="J35" s="79"/>
      <c r="K35" s="88"/>
      <c r="L35" s="79"/>
    </row>
    <row r="36" spans="2:45" s="1" customFormat="1" x14ac:dyDescent="0.2">
      <c r="B36" s="10"/>
      <c r="C36" s="79"/>
      <c r="D36" s="79"/>
      <c r="E36" s="79"/>
      <c r="F36" s="79"/>
      <c r="G36" s="79"/>
      <c r="H36" s="79"/>
      <c r="I36" s="88"/>
      <c r="J36" s="79"/>
      <c r="K36" s="88"/>
      <c r="L36" s="79"/>
    </row>
    <row r="37" spans="2:45" s="1" customFormat="1" x14ac:dyDescent="0.2"/>
    <row r="38" spans="2:45" s="1" customFormat="1" ht="24.95" customHeight="1" x14ac:dyDescent="0.2">
      <c r="B38" s="80" t="s">
        <v>183</v>
      </c>
      <c r="V38" s="118"/>
      <c r="W38" s="118"/>
      <c r="X38" s="118"/>
      <c r="Y38" s="118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</row>
    <row r="39" spans="2:45" s="1" customFormat="1" ht="25.5" x14ac:dyDescent="0.2">
      <c r="B39" s="2" t="s">
        <v>94</v>
      </c>
      <c r="C39" s="143" t="s">
        <v>186</v>
      </c>
      <c r="D39" s="143" t="s">
        <v>187</v>
      </c>
      <c r="E39" s="143" t="s">
        <v>188</v>
      </c>
      <c r="F39" s="143" t="s">
        <v>90</v>
      </c>
      <c r="G39" s="143" t="s">
        <v>185</v>
      </c>
      <c r="H39" s="83" t="s">
        <v>132</v>
      </c>
      <c r="I39" s="83" t="s">
        <v>133</v>
      </c>
      <c r="K39" s="120"/>
      <c r="L39" s="121"/>
      <c r="V39" s="118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</row>
    <row r="40" spans="2:45" s="1" customFormat="1" x14ac:dyDescent="0.2">
      <c r="B40" s="1" t="s">
        <v>108</v>
      </c>
      <c r="C40" s="88">
        <f>'[1]2. Genere'!C14</f>
        <v>17861</v>
      </c>
      <c r="D40" s="88">
        <f>'[1]2. Genere'!D14</f>
        <v>17581</v>
      </c>
      <c r="E40" s="88">
        <f>'[1]2. Genere'!E14</f>
        <v>15659</v>
      </c>
      <c r="F40" s="88">
        <f>'[1]2. Genere'!F14</f>
        <v>18354</v>
      </c>
      <c r="G40" s="88">
        <f>'[1]2. Genere'!G14</f>
        <v>22174</v>
      </c>
      <c r="H40" s="88">
        <f>G40-C40</f>
        <v>4313</v>
      </c>
      <c r="I40" s="79">
        <f>(G40-C40)/C40</f>
        <v>0.24147584121829685</v>
      </c>
      <c r="J40" s="88"/>
      <c r="K40" s="89"/>
    </row>
    <row r="41" spans="2:45" s="1" customFormat="1" x14ac:dyDescent="0.2">
      <c r="B41" s="1" t="s">
        <v>109</v>
      </c>
      <c r="C41" s="88">
        <f>'[1]2. Genere'!C15</f>
        <v>27420</v>
      </c>
      <c r="D41" s="88">
        <f>'[1]2. Genere'!D15</f>
        <v>26841</v>
      </c>
      <c r="E41" s="88">
        <f>'[1]2. Genere'!E15</f>
        <v>26422</v>
      </c>
      <c r="F41" s="88">
        <f>'[1]2. Genere'!F15</f>
        <v>30419</v>
      </c>
      <c r="G41" s="88">
        <f>'[1]2. Genere'!G15</f>
        <v>34514</v>
      </c>
      <c r="H41" s="88">
        <f>G41-C41</f>
        <v>7094</v>
      </c>
      <c r="I41" s="79">
        <f>(G41-C41)/C41</f>
        <v>0.25871626549963528</v>
      </c>
      <c r="J41" s="88"/>
      <c r="K41" s="89"/>
    </row>
    <row r="42" spans="2:45" s="1" customFormat="1" ht="14.25" x14ac:dyDescent="0.2">
      <c r="B42" s="136" t="s">
        <v>31</v>
      </c>
      <c r="C42" s="84">
        <f>SUM(C40:C41)</f>
        <v>45281</v>
      </c>
      <c r="D42" s="84">
        <f>SUM(D40:D41)</f>
        <v>44422</v>
      </c>
      <c r="E42" s="84">
        <f>SUM(E40:E41)</f>
        <v>42081</v>
      </c>
      <c r="F42" s="84">
        <f>SUM(F40:F41)</f>
        <v>48773</v>
      </c>
      <c r="G42" s="84">
        <f>SUM(G40:G41)</f>
        <v>56688</v>
      </c>
      <c r="H42" s="84">
        <f>G42-C42</f>
        <v>11407</v>
      </c>
      <c r="I42" s="85">
        <f>(G42-C42)/C42</f>
        <v>0.25191581458006668</v>
      </c>
      <c r="J42" s="88"/>
      <c r="K42" s="89"/>
      <c r="V42" s="118"/>
      <c r="W42" s="118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</row>
    <row r="43" spans="2:45" s="1" customFormat="1" ht="24.95" customHeight="1" x14ac:dyDescent="0.2">
      <c r="B43" s="135" t="s">
        <v>126</v>
      </c>
      <c r="C43" s="116"/>
      <c r="D43" s="116"/>
      <c r="E43" s="116"/>
      <c r="F43" s="116"/>
      <c r="G43" s="116"/>
      <c r="H43" s="116"/>
      <c r="I43" s="116"/>
      <c r="J43" s="78"/>
      <c r="K43" s="88"/>
      <c r="L43" s="79"/>
      <c r="V43" s="118"/>
      <c r="W43" s="118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</row>
    <row r="44" spans="2:45" s="1" customFormat="1" ht="14.25" x14ac:dyDescent="0.2">
      <c r="B44" s="68"/>
      <c r="C44" s="70"/>
      <c r="D44" s="70"/>
      <c r="E44" s="70"/>
      <c r="F44" s="70"/>
      <c r="G44" s="70"/>
      <c r="H44" s="88"/>
      <c r="I44" s="88"/>
      <c r="J44" s="79"/>
      <c r="K44" s="88"/>
      <c r="L44" s="79"/>
      <c r="V44" s="118"/>
      <c r="W44" s="118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</row>
    <row r="45" spans="2:45" s="1" customFormat="1" ht="23.25" x14ac:dyDescent="0.2">
      <c r="B45" s="68"/>
      <c r="C45" s="182" t="s">
        <v>190</v>
      </c>
      <c r="D45" s="182" t="s">
        <v>191</v>
      </c>
      <c r="E45" s="182" t="s">
        <v>192</v>
      </c>
      <c r="F45" s="182" t="s">
        <v>193</v>
      </c>
      <c r="G45" s="182" t="s">
        <v>194</v>
      </c>
      <c r="H45" s="117"/>
      <c r="I45" s="88"/>
      <c r="J45" s="79"/>
      <c r="K45" s="88"/>
      <c r="L45" s="79"/>
      <c r="V45" s="118"/>
      <c r="W45" s="118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</row>
    <row r="46" spans="2:45" s="1" customFormat="1" ht="14.25" x14ac:dyDescent="0.2">
      <c r="B46" s="68" t="s">
        <v>108</v>
      </c>
      <c r="C46" s="70">
        <f>C40/$C$40*100</f>
        <v>100</v>
      </c>
      <c r="D46" s="70">
        <f>D40/$C$40*100</f>
        <v>98.432338614859191</v>
      </c>
      <c r="E46" s="70">
        <f>E40/$C$40*100</f>
        <v>87.671462963999787</v>
      </c>
      <c r="F46" s="70">
        <f>F40/$C$40*100</f>
        <v>102.76020379598008</v>
      </c>
      <c r="G46" s="70">
        <f>G40/$C$40*100</f>
        <v>124.14758412182969</v>
      </c>
      <c r="H46" s="88"/>
      <c r="I46" s="88"/>
      <c r="J46" s="79"/>
      <c r="K46" s="88"/>
      <c r="L46" s="79"/>
      <c r="V46" s="118"/>
      <c r="W46" s="118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</row>
    <row r="47" spans="2:45" s="1" customFormat="1" ht="14.25" x14ac:dyDescent="0.2">
      <c r="B47" s="68" t="s">
        <v>109</v>
      </c>
      <c r="C47" s="70">
        <f>C41/$C$41*100</f>
        <v>100</v>
      </c>
      <c r="D47" s="70">
        <f>D41/$C$41*100</f>
        <v>97.888402625820575</v>
      </c>
      <c r="E47" s="70">
        <f>E41/$C$41*100</f>
        <v>96.36032093362509</v>
      </c>
      <c r="F47" s="70">
        <f>F41/$C$41*100</f>
        <v>110.93727206418673</v>
      </c>
      <c r="G47" s="70">
        <f>G41/$C$41*100</f>
        <v>125.87162654996354</v>
      </c>
      <c r="H47" s="88"/>
      <c r="I47" s="88"/>
      <c r="J47" s="79"/>
      <c r="K47" s="88"/>
      <c r="L47" s="79"/>
      <c r="V47" s="118"/>
      <c r="W47" s="118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</row>
    <row r="48" spans="2:45" s="1" customFormat="1" ht="14.25" x14ac:dyDescent="0.2">
      <c r="B48" s="68"/>
      <c r="C48" s="70"/>
      <c r="D48" s="70"/>
      <c r="E48" s="70"/>
      <c r="F48" s="70"/>
      <c r="G48" s="70"/>
      <c r="H48" s="88"/>
      <c r="I48" s="88"/>
      <c r="J48" s="79"/>
      <c r="K48" s="88"/>
      <c r="L48" s="79"/>
      <c r="V48" s="118"/>
      <c r="W48" s="118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</row>
    <row r="49" spans="2:45" s="1" customFormat="1" ht="14.25" x14ac:dyDescent="0.2">
      <c r="C49" s="88"/>
      <c r="D49" s="88"/>
      <c r="E49" s="88"/>
      <c r="F49" s="88"/>
      <c r="G49" s="88"/>
      <c r="H49" s="88"/>
      <c r="I49" s="88"/>
      <c r="J49" s="79"/>
      <c r="K49" s="88"/>
      <c r="L49" s="79"/>
      <c r="V49" s="118"/>
      <c r="W49" s="118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</row>
    <row r="50" spans="2:45" s="1" customFormat="1" x14ac:dyDescent="0.2"/>
    <row r="51" spans="2:45" s="1" customFormat="1" x14ac:dyDescent="0.2"/>
    <row r="52" spans="2:45" s="1" customFormat="1" x14ac:dyDescent="0.2"/>
    <row r="53" spans="2:45" s="1" customFormat="1" ht="24.95" customHeight="1" x14ac:dyDescent="0.2">
      <c r="B53" s="80" t="s">
        <v>184</v>
      </c>
      <c r="V53" s="118"/>
      <c r="W53" s="118"/>
      <c r="X53" s="118"/>
      <c r="Y53" s="118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</row>
    <row r="54" spans="2:45" s="1" customFormat="1" ht="25.5" x14ac:dyDescent="0.2">
      <c r="B54" s="2" t="s">
        <v>95</v>
      </c>
      <c r="C54" s="143" t="s">
        <v>186</v>
      </c>
      <c r="D54" s="143" t="s">
        <v>187</v>
      </c>
      <c r="E54" s="143" t="s">
        <v>188</v>
      </c>
      <c r="F54" s="143" t="s">
        <v>90</v>
      </c>
      <c r="G54" s="143" t="s">
        <v>185</v>
      </c>
      <c r="H54" s="83" t="s">
        <v>135</v>
      </c>
      <c r="K54" s="120"/>
      <c r="L54" s="121"/>
      <c r="V54" s="118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</row>
    <row r="55" spans="2:45" s="1" customFormat="1" x14ac:dyDescent="0.2">
      <c r="B55" s="1" t="s">
        <v>108</v>
      </c>
      <c r="C55" s="88">
        <f t="shared" ref="C55:G57" si="0">C25-C40</f>
        <v>2501</v>
      </c>
      <c r="D55" s="88">
        <f t="shared" si="0"/>
        <v>2076</v>
      </c>
      <c r="E55" s="88">
        <f t="shared" si="0"/>
        <v>2792</v>
      </c>
      <c r="F55" s="88">
        <f t="shared" si="0"/>
        <v>2210</v>
      </c>
      <c r="G55" s="88">
        <f t="shared" si="0"/>
        <v>209</v>
      </c>
      <c r="H55" s="88">
        <f t="shared" ref="H55:H57" si="1">G55-C55</f>
        <v>-2292</v>
      </c>
      <c r="J55" s="88"/>
      <c r="K55" s="89"/>
    </row>
    <row r="56" spans="2:45" s="1" customFormat="1" x14ac:dyDescent="0.2">
      <c r="B56" s="1" t="s">
        <v>109</v>
      </c>
      <c r="C56" s="88">
        <f t="shared" si="0"/>
        <v>4070</v>
      </c>
      <c r="D56" s="88">
        <f t="shared" si="0"/>
        <v>4487</v>
      </c>
      <c r="E56" s="88">
        <f t="shared" si="0"/>
        <v>3093</v>
      </c>
      <c r="F56" s="88">
        <f t="shared" si="0"/>
        <v>2908</v>
      </c>
      <c r="G56" s="88">
        <f t="shared" si="0"/>
        <v>2983</v>
      </c>
      <c r="H56" s="88">
        <f t="shared" si="1"/>
        <v>-1087</v>
      </c>
      <c r="J56" s="88"/>
      <c r="K56" s="89"/>
    </row>
    <row r="57" spans="2:45" s="1" customFormat="1" ht="14.25" x14ac:dyDescent="0.2">
      <c r="B57" s="136" t="s">
        <v>31</v>
      </c>
      <c r="C57" s="84">
        <f t="shared" si="0"/>
        <v>6571</v>
      </c>
      <c r="D57" s="84">
        <f t="shared" si="0"/>
        <v>6563</v>
      </c>
      <c r="E57" s="84">
        <f t="shared" si="0"/>
        <v>5885</v>
      </c>
      <c r="F57" s="84">
        <f t="shared" si="0"/>
        <v>5118</v>
      </c>
      <c r="G57" s="84">
        <f t="shared" si="0"/>
        <v>3192</v>
      </c>
      <c r="H57" s="84">
        <f t="shared" si="1"/>
        <v>-3379</v>
      </c>
      <c r="J57" s="116"/>
      <c r="K57" s="89"/>
      <c r="V57" s="118"/>
      <c r="W57" s="118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</row>
    <row r="58" spans="2:45" s="1" customFormat="1" ht="24.95" customHeight="1" x14ac:dyDescent="0.2">
      <c r="B58" s="135" t="s">
        <v>126</v>
      </c>
      <c r="C58" s="116"/>
      <c r="D58" s="116"/>
      <c r="E58" s="116"/>
      <c r="F58" s="116"/>
      <c r="G58" s="116"/>
      <c r="H58" s="116"/>
      <c r="J58" s="78"/>
      <c r="K58" s="88"/>
      <c r="L58" s="79"/>
      <c r="V58" s="118"/>
      <c r="W58" s="118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</row>
    <row r="59" spans="2:45" s="1" customFormat="1" ht="14.25" x14ac:dyDescent="0.2">
      <c r="B59" s="68"/>
      <c r="C59" s="70"/>
      <c r="D59" s="70"/>
      <c r="E59" s="70"/>
      <c r="F59" s="70"/>
      <c r="G59" s="70"/>
      <c r="H59" s="70"/>
      <c r="I59" s="88"/>
      <c r="J59" s="79"/>
      <c r="K59" s="88"/>
      <c r="L59" s="79"/>
      <c r="V59" s="118"/>
      <c r="W59" s="118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</row>
    <row r="60" spans="2:45" s="1" customFormat="1" ht="23.25" x14ac:dyDescent="0.2">
      <c r="B60" s="68"/>
      <c r="C60" s="182" t="s">
        <v>190</v>
      </c>
      <c r="D60" s="182" t="s">
        <v>191</v>
      </c>
      <c r="E60" s="182" t="s">
        <v>192</v>
      </c>
      <c r="F60" s="182" t="s">
        <v>193</v>
      </c>
      <c r="G60" s="182" t="s">
        <v>194</v>
      </c>
      <c r="H60" s="69"/>
      <c r="I60" s="88"/>
      <c r="J60" s="79"/>
      <c r="K60" s="88"/>
      <c r="L60" s="79"/>
      <c r="V60" s="118"/>
      <c r="W60" s="118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</row>
    <row r="61" spans="2:45" s="1" customFormat="1" ht="14.25" x14ac:dyDescent="0.2">
      <c r="B61" s="68" t="s">
        <v>108</v>
      </c>
      <c r="C61" s="70">
        <f>C55/$C$55*100</f>
        <v>100</v>
      </c>
      <c r="D61" s="70">
        <f>D55/$C$55*100</f>
        <v>83.006797281087557</v>
      </c>
      <c r="E61" s="70">
        <f>E55/$C$55*100</f>
        <v>111.63534586165534</v>
      </c>
      <c r="F61" s="70">
        <f>F55/$C$55*100</f>
        <v>88.364654138344662</v>
      </c>
      <c r="G61" s="70">
        <f>G55/$C$55*100</f>
        <v>8.3566573370651742</v>
      </c>
      <c r="H61" s="70"/>
      <c r="I61" s="88"/>
      <c r="J61" s="79"/>
      <c r="K61" s="88"/>
      <c r="L61" s="79"/>
      <c r="V61" s="118"/>
      <c r="W61" s="118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</row>
    <row r="62" spans="2:45" s="1" customFormat="1" ht="14.25" x14ac:dyDescent="0.2">
      <c r="B62" s="68" t="s">
        <v>109</v>
      </c>
      <c r="C62" s="70">
        <f>C56/$C$56*100</f>
        <v>100</v>
      </c>
      <c r="D62" s="70">
        <f>D56/$C$56*100</f>
        <v>110.24570024570023</v>
      </c>
      <c r="E62" s="70">
        <f>E56/$C$56*100</f>
        <v>75.995085995086001</v>
      </c>
      <c r="F62" s="70">
        <f>F56/$C$56*100</f>
        <v>71.44963144963144</v>
      </c>
      <c r="G62" s="70">
        <f>G56/$C$56*100</f>
        <v>73.292383292383292</v>
      </c>
      <c r="H62" s="70"/>
      <c r="I62" s="88"/>
      <c r="J62" s="79"/>
      <c r="K62" s="88"/>
      <c r="L62" s="79"/>
      <c r="V62" s="118"/>
      <c r="W62" s="118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</row>
    <row r="63" spans="2:45" s="1" customFormat="1" ht="14.25" x14ac:dyDescent="0.2">
      <c r="B63" s="68"/>
      <c r="C63" s="70"/>
      <c r="D63" s="70"/>
      <c r="E63" s="70"/>
      <c r="F63" s="70"/>
      <c r="G63" s="70"/>
      <c r="H63" s="70"/>
      <c r="I63" s="88"/>
      <c r="J63" s="79"/>
      <c r="K63" s="88"/>
      <c r="L63" s="79"/>
      <c r="V63" s="118"/>
      <c r="W63" s="118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</row>
    <row r="64" spans="2:45" s="1" customFormat="1" ht="14.25" x14ac:dyDescent="0.2">
      <c r="C64" s="88"/>
      <c r="D64" s="88"/>
      <c r="E64" s="88"/>
      <c r="F64" s="88"/>
      <c r="G64" s="88"/>
      <c r="H64" s="88"/>
      <c r="I64" s="88"/>
      <c r="J64" s="79"/>
      <c r="K64" s="88"/>
      <c r="L64" s="79"/>
      <c r="V64" s="118"/>
      <c r="W64" s="118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</row>
    <row r="65" spans="2:45" s="1" customFormat="1" ht="14.25" x14ac:dyDescent="0.2">
      <c r="G65" s="117"/>
      <c r="H65" s="88"/>
      <c r="I65" s="88"/>
      <c r="J65" s="79"/>
      <c r="K65" s="88"/>
      <c r="L65" s="79"/>
      <c r="V65" s="118"/>
      <c r="W65" s="118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</row>
    <row r="66" spans="2:45" s="1" customFormat="1" ht="14.25" x14ac:dyDescent="0.2">
      <c r="C66" s="88"/>
      <c r="D66" s="88"/>
      <c r="E66" s="88"/>
      <c r="F66" s="88"/>
      <c r="G66" s="88"/>
      <c r="H66" s="88"/>
      <c r="I66" s="88"/>
      <c r="J66" s="79"/>
      <c r="K66" s="88"/>
      <c r="L66" s="79"/>
      <c r="V66" s="118"/>
      <c r="W66" s="118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</row>
    <row r="67" spans="2:45" s="1" customFormat="1" x14ac:dyDescent="0.2">
      <c r="C67" s="88"/>
      <c r="D67" s="88"/>
      <c r="E67" s="88"/>
      <c r="F67" s="88"/>
      <c r="G67" s="88"/>
    </row>
    <row r="68" spans="2:45" s="1" customFormat="1" x14ac:dyDescent="0.2"/>
    <row r="69" spans="2:45" s="1" customFormat="1" x14ac:dyDescent="0.2"/>
    <row r="70" spans="2:45" s="1" customFormat="1" x14ac:dyDescent="0.2"/>
    <row r="71" spans="2:45" s="1" customFormat="1" x14ac:dyDescent="0.2"/>
    <row r="72" spans="2:45" s="1" customFormat="1" x14ac:dyDescent="0.2"/>
    <row r="73" spans="2:45" s="1" customFormat="1" x14ac:dyDescent="0.2"/>
    <row r="74" spans="2:45" s="1" customFormat="1" x14ac:dyDescent="0.2"/>
    <row r="75" spans="2:45" s="1" customFormat="1" x14ac:dyDescent="0.2"/>
    <row r="77" spans="2:45" x14ac:dyDescent="0.2">
      <c r="B77" s="1"/>
      <c r="C77" s="88"/>
      <c r="D77" s="122"/>
      <c r="E77" s="122"/>
      <c r="F77" s="122"/>
      <c r="G77" s="122"/>
    </row>
    <row r="78" spans="2:45" x14ac:dyDescent="0.2">
      <c r="B78" s="1"/>
      <c r="C78" s="88"/>
      <c r="D78" s="122"/>
      <c r="E78" s="122"/>
      <c r="F78" s="122"/>
      <c r="G78" s="122"/>
    </row>
  </sheetData>
  <sheetProtection sheet="1" objects="1" scenarios="1"/>
  <mergeCells count="6">
    <mergeCell ref="B19:T21"/>
    <mergeCell ref="B2:T4"/>
    <mergeCell ref="C7:E7"/>
    <mergeCell ref="F7:H7"/>
    <mergeCell ref="I7:J7"/>
    <mergeCell ref="O7:Q7"/>
  </mergeCells>
  <pageMargins left="0.7" right="0.7" top="0.75" bottom="0.75" header="0.3" footer="0.3"/>
  <pageSetup paperSize="9" scale="4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E07A0-2DA2-4F65-98FD-6CF47396E48D}">
  <sheetPr codeName="Foglio12">
    <tabColor theme="7"/>
    <pageSetUpPr fitToPage="1"/>
  </sheetPr>
  <dimension ref="B2:AS78"/>
  <sheetViews>
    <sheetView zoomScaleNormal="100" zoomScalePageLayoutView="125" workbookViewId="0">
      <selection activeCell="K59" sqref="K59"/>
    </sheetView>
  </sheetViews>
  <sheetFormatPr defaultColWidth="8.75" defaultRowHeight="12.75" x14ac:dyDescent="0.2"/>
  <cols>
    <col min="1" max="1" width="4.125" style="30" customWidth="1"/>
    <col min="2" max="2" width="18.875" style="30" customWidth="1"/>
    <col min="3" max="7" width="8.625" style="30" bestFit="1" customWidth="1"/>
    <col min="8" max="8" width="8.125" style="30" customWidth="1"/>
    <col min="9" max="9" width="8.625" style="30" bestFit="1" customWidth="1"/>
    <col min="10" max="10" width="10" style="30" customWidth="1"/>
    <col min="11" max="11" width="8.125" style="30" customWidth="1"/>
    <col min="12" max="12" width="8.625" style="30" bestFit="1" customWidth="1"/>
    <col min="13" max="20" width="8.125" style="30" customWidth="1"/>
    <col min="21" max="16384" width="8.75" style="30"/>
  </cols>
  <sheetData>
    <row r="2" spans="2:44" ht="15" customHeight="1" x14ac:dyDescent="0.2">
      <c r="B2" s="156" t="s">
        <v>115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</row>
    <row r="3" spans="2:44" x14ac:dyDescent="0.2"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</row>
    <row r="4" spans="2:44" x14ac:dyDescent="0.2"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</row>
    <row r="5" spans="2:44" ht="13.5" customHeight="1" x14ac:dyDescent="0.2">
      <c r="C5" s="31"/>
      <c r="D5" s="31"/>
      <c r="E5" s="31"/>
      <c r="F5" s="31"/>
      <c r="G5" s="31"/>
      <c r="H5" s="31"/>
      <c r="I5" s="31"/>
      <c r="J5" s="31"/>
      <c r="K5" s="31"/>
      <c r="L5" s="31"/>
      <c r="O5" s="30" t="s">
        <v>23</v>
      </c>
      <c r="V5" s="105"/>
      <c r="W5" s="1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</row>
    <row r="6" spans="2:44" s="40" customFormat="1" ht="24.95" customHeight="1" x14ac:dyDescent="0.2">
      <c r="B6" s="33" t="s">
        <v>116</v>
      </c>
      <c r="C6" s="31"/>
      <c r="D6" s="31"/>
      <c r="E6" s="31"/>
      <c r="F6" s="31"/>
      <c r="G6" s="31"/>
      <c r="H6" s="31"/>
      <c r="I6" s="31"/>
      <c r="J6" s="31"/>
      <c r="K6" s="43"/>
      <c r="L6" s="43"/>
      <c r="M6" s="43"/>
      <c r="N6" s="43"/>
      <c r="O6" s="31"/>
      <c r="P6" s="31"/>
      <c r="Q6" s="31"/>
      <c r="V6" s="16"/>
      <c r="W6" s="1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</row>
    <row r="7" spans="2:44" ht="24.75" customHeight="1" x14ac:dyDescent="0.2">
      <c r="B7" s="123" t="s">
        <v>27</v>
      </c>
      <c r="C7" s="168" t="s">
        <v>86</v>
      </c>
      <c r="D7" s="168"/>
      <c r="E7" s="168"/>
      <c r="F7" s="181" t="s">
        <v>87</v>
      </c>
      <c r="G7" s="181"/>
      <c r="H7" s="181"/>
      <c r="I7" s="181" t="s">
        <v>88</v>
      </c>
      <c r="J7" s="181"/>
      <c r="K7" s="43"/>
      <c r="L7" s="43"/>
      <c r="M7" s="43"/>
      <c r="N7" s="43"/>
      <c r="O7" s="164"/>
      <c r="P7" s="164"/>
      <c r="Q7" s="164"/>
      <c r="W7" s="105" t="s">
        <v>89</v>
      </c>
      <c r="X7" s="106"/>
      <c r="Y7" s="106"/>
      <c r="Z7" s="106"/>
      <c r="AA7" s="106"/>
      <c r="AB7" s="106"/>
      <c r="AC7" s="106"/>
      <c r="AD7" s="106"/>
      <c r="AE7" s="106"/>
      <c r="AF7" s="106"/>
    </row>
    <row r="8" spans="2:44" ht="35.1" customHeight="1" x14ac:dyDescent="0.2">
      <c r="B8" s="107"/>
      <c r="C8" s="36" t="s">
        <v>90</v>
      </c>
      <c r="D8" s="37" t="s">
        <v>74</v>
      </c>
      <c r="E8" s="37" t="s">
        <v>75</v>
      </c>
      <c r="F8" s="36" t="s">
        <v>90</v>
      </c>
      <c r="G8" s="37" t="s">
        <v>74</v>
      </c>
      <c r="H8" s="37" t="s">
        <v>75</v>
      </c>
      <c r="I8" s="36" t="s">
        <v>90</v>
      </c>
      <c r="J8" s="37" t="s">
        <v>91</v>
      </c>
      <c r="K8" s="43"/>
      <c r="L8" s="43"/>
      <c r="M8" s="43"/>
      <c r="N8" s="43"/>
      <c r="O8" s="48"/>
      <c r="P8" s="43"/>
      <c r="Q8" s="43"/>
      <c r="W8" s="16"/>
      <c r="X8" s="106"/>
      <c r="Y8" s="106"/>
      <c r="Z8" s="106"/>
      <c r="AA8" s="106"/>
      <c r="AB8" s="106"/>
      <c r="AC8" s="106"/>
      <c r="AD8" s="106"/>
      <c r="AE8" s="106"/>
      <c r="AF8" s="106"/>
    </row>
    <row r="9" spans="2:44" ht="19.5" customHeight="1" x14ac:dyDescent="0.2">
      <c r="B9" s="1" t="s">
        <v>110</v>
      </c>
      <c r="C9" s="8">
        <f>G25</f>
        <v>0</v>
      </c>
      <c r="D9" s="3">
        <f>G25-F25</f>
        <v>0</v>
      </c>
      <c r="E9" s="11" t="e">
        <f>(G25-F25)/F25</f>
        <v>#DIV/0!</v>
      </c>
      <c r="F9" s="8">
        <f>G40</f>
        <v>0</v>
      </c>
      <c r="G9" s="3">
        <f>G40-F40</f>
        <v>0</v>
      </c>
      <c r="H9" s="11" t="e">
        <f>(G40-F40)/F40</f>
        <v>#DIV/0!</v>
      </c>
      <c r="I9" s="8">
        <f>G55</f>
        <v>0</v>
      </c>
      <c r="J9" s="3">
        <f>G55-F55</f>
        <v>0</v>
      </c>
      <c r="K9" s="43"/>
      <c r="L9" s="43"/>
      <c r="M9" s="43"/>
      <c r="N9" s="43"/>
      <c r="O9" s="3"/>
      <c r="P9" s="12"/>
      <c r="Q9" s="13"/>
      <c r="W9" s="108"/>
      <c r="X9" s="109">
        <v>2017</v>
      </c>
      <c r="Y9" s="109">
        <v>2018</v>
      </c>
      <c r="Z9" s="109">
        <v>2019</v>
      </c>
      <c r="AA9" s="109">
        <v>2020</v>
      </c>
      <c r="AB9" s="109">
        <v>2021</v>
      </c>
      <c r="AC9" s="16"/>
      <c r="AD9" s="16"/>
      <c r="AE9" s="16"/>
      <c r="AF9" s="16"/>
    </row>
    <row r="10" spans="2:44" ht="13.5" customHeight="1" x14ac:dyDescent="0.2">
      <c r="B10" s="1" t="s">
        <v>111</v>
      </c>
      <c r="C10" s="8">
        <f>G26</f>
        <v>0</v>
      </c>
      <c r="D10" s="3">
        <f>G26-F26</f>
        <v>0</v>
      </c>
      <c r="E10" s="11" t="e">
        <f>(G26-F26)/F26</f>
        <v>#DIV/0!</v>
      </c>
      <c r="F10" s="8">
        <f>G41</f>
        <v>0</v>
      </c>
      <c r="G10" s="3">
        <f>G41-F41</f>
        <v>0</v>
      </c>
      <c r="H10" s="11" t="e">
        <f>(G41-F41)/F41</f>
        <v>#DIV/0!</v>
      </c>
      <c r="I10" s="8">
        <f>G56</f>
        <v>0</v>
      </c>
      <c r="J10" s="3">
        <f>G56-F56</f>
        <v>0</v>
      </c>
      <c r="K10" s="43"/>
      <c r="L10" s="43"/>
      <c r="M10" s="43"/>
      <c r="N10" s="43"/>
      <c r="O10" s="3"/>
      <c r="P10" s="12"/>
      <c r="Q10" s="13"/>
      <c r="W10" s="16" t="s">
        <v>86</v>
      </c>
      <c r="X10" s="110">
        <f>C27</f>
        <v>0</v>
      </c>
      <c r="Y10" s="110">
        <f t="shared" ref="Y10:AB10" si="0">D27</f>
        <v>0</v>
      </c>
      <c r="Z10" s="110">
        <f t="shared" si="0"/>
        <v>0</v>
      </c>
      <c r="AA10" s="110">
        <f t="shared" si="0"/>
        <v>0</v>
      </c>
      <c r="AB10" s="110">
        <f t="shared" si="0"/>
        <v>0</v>
      </c>
      <c r="AC10" s="16"/>
      <c r="AD10" s="16"/>
      <c r="AE10" s="16"/>
      <c r="AF10" s="16"/>
    </row>
    <row r="11" spans="2:44" ht="15.75" customHeight="1" x14ac:dyDescent="0.2">
      <c r="B11" s="63" t="s">
        <v>92</v>
      </c>
      <c r="C11" s="9">
        <f>G27</f>
        <v>0</v>
      </c>
      <c r="D11" s="3">
        <f>G27-F27</f>
        <v>0</v>
      </c>
      <c r="E11" s="11" t="e">
        <f>(G27-F27)/F27</f>
        <v>#DIV/0!</v>
      </c>
      <c r="F11" s="8">
        <f>G42</f>
        <v>0</v>
      </c>
      <c r="G11" s="3">
        <f>G42-F42</f>
        <v>0</v>
      </c>
      <c r="H11" s="11" t="e">
        <f>(G42-F42)/F42</f>
        <v>#DIV/0!</v>
      </c>
      <c r="I11" s="8">
        <f>G57</f>
        <v>0</v>
      </c>
      <c r="J11" s="3">
        <f>G57-F57</f>
        <v>0</v>
      </c>
      <c r="K11" s="43"/>
      <c r="L11" s="43"/>
      <c r="M11" s="43"/>
      <c r="N11" s="43"/>
      <c r="O11" s="3"/>
      <c r="P11" s="12"/>
      <c r="Q11" s="13"/>
      <c r="W11" s="16" t="s">
        <v>87</v>
      </c>
      <c r="X11" s="110">
        <f>C42</f>
        <v>0</v>
      </c>
      <c r="Y11" s="110">
        <f t="shared" ref="Y11:AB11" si="1">D42</f>
        <v>0</v>
      </c>
      <c r="Z11" s="110">
        <f t="shared" si="1"/>
        <v>0</v>
      </c>
      <c r="AA11" s="110">
        <f t="shared" si="1"/>
        <v>0</v>
      </c>
      <c r="AB11" s="110">
        <f t="shared" si="1"/>
        <v>0</v>
      </c>
      <c r="AC11" s="16"/>
      <c r="AD11" s="16"/>
      <c r="AE11" s="16"/>
      <c r="AF11" s="16"/>
    </row>
    <row r="12" spans="2:44" ht="15.75" customHeight="1" x14ac:dyDescent="0.2">
      <c r="B12" s="47" t="s">
        <v>85</v>
      </c>
      <c r="C12" s="39"/>
      <c r="D12" s="39"/>
      <c r="E12" s="39"/>
      <c r="F12" s="39"/>
      <c r="G12" s="39"/>
      <c r="H12" s="39"/>
      <c r="I12" s="39"/>
      <c r="J12" s="39"/>
      <c r="K12" s="43"/>
      <c r="L12" s="43"/>
      <c r="M12" s="43"/>
      <c r="N12" s="43"/>
      <c r="O12" s="3"/>
      <c r="P12" s="12"/>
      <c r="Q12" s="13"/>
      <c r="W12" s="111" t="s">
        <v>88</v>
      </c>
      <c r="X12" s="112">
        <f>X10-X11</f>
        <v>0</v>
      </c>
      <c r="Y12" s="112">
        <f>Y10-Y11</f>
        <v>0</v>
      </c>
      <c r="Z12" s="112">
        <f>Z10-Z11</f>
        <v>0</v>
      </c>
      <c r="AA12" s="112">
        <f>AA10-AA11</f>
        <v>0</v>
      </c>
      <c r="AB12" s="112">
        <f>AB10-AB11</f>
        <v>0</v>
      </c>
      <c r="AC12" s="16"/>
      <c r="AD12" s="16"/>
      <c r="AE12" s="16"/>
      <c r="AF12" s="16"/>
    </row>
    <row r="13" spans="2:44" ht="15.75" customHeight="1" x14ac:dyDescent="0.2">
      <c r="K13" s="43"/>
      <c r="L13" s="43"/>
      <c r="M13" s="43"/>
      <c r="N13" s="43"/>
      <c r="O13" s="3"/>
      <c r="P13" s="12"/>
      <c r="Q13" s="13"/>
      <c r="W13" s="16"/>
      <c r="X13" s="110"/>
      <c r="Y13" s="110"/>
      <c r="Z13" s="110"/>
      <c r="AA13" s="110"/>
      <c r="AB13" s="110"/>
      <c r="AC13" s="16"/>
      <c r="AD13" s="16"/>
      <c r="AE13" s="16"/>
      <c r="AF13" s="16"/>
    </row>
    <row r="14" spans="2:44" ht="21" customHeight="1" x14ac:dyDescent="0.2">
      <c r="K14" s="43"/>
      <c r="L14" s="43"/>
      <c r="M14" s="43"/>
      <c r="N14" s="43"/>
      <c r="O14" s="3"/>
      <c r="P14" s="12"/>
      <c r="Q14" s="13"/>
      <c r="AC14" s="16"/>
      <c r="AD14" s="16"/>
      <c r="AE14" s="16"/>
      <c r="AF14" s="16"/>
    </row>
    <row r="15" spans="2:44" ht="24.95" customHeight="1" x14ac:dyDescent="0.2">
      <c r="K15" s="43"/>
      <c r="L15" s="43"/>
      <c r="M15" s="43"/>
      <c r="N15" s="43"/>
      <c r="AC15" s="16"/>
      <c r="AD15" s="106"/>
      <c r="AE15" s="105"/>
      <c r="AF15" s="106"/>
    </row>
    <row r="16" spans="2:44" ht="24.95" customHeight="1" x14ac:dyDescent="0.2">
      <c r="B16" s="113"/>
      <c r="K16" s="43"/>
      <c r="L16" s="43"/>
      <c r="M16" s="43"/>
      <c r="N16" s="43"/>
      <c r="AC16" s="16"/>
      <c r="AD16" s="106"/>
      <c r="AE16" s="105"/>
      <c r="AF16" s="106"/>
    </row>
    <row r="17" spans="2:32" ht="24.95" customHeight="1" x14ac:dyDescent="0.2">
      <c r="B17" s="113"/>
      <c r="K17" s="43"/>
      <c r="L17" s="43"/>
      <c r="M17" s="43"/>
      <c r="N17" s="43"/>
      <c r="AC17" s="16"/>
      <c r="AD17" s="106"/>
      <c r="AE17" s="105"/>
      <c r="AF17" s="106"/>
    </row>
    <row r="18" spans="2:32" ht="24.95" customHeight="1" x14ac:dyDescent="0.2">
      <c r="B18" s="113"/>
      <c r="K18" s="43"/>
      <c r="L18" s="43"/>
      <c r="M18" s="43"/>
      <c r="N18" s="43"/>
      <c r="W18" s="106"/>
      <c r="AC18" s="16"/>
      <c r="AD18" s="106"/>
      <c r="AE18" s="105"/>
      <c r="AF18" s="106"/>
    </row>
    <row r="19" spans="2:32" ht="14.25" x14ac:dyDescent="0.2">
      <c r="B19" s="156" t="s">
        <v>114</v>
      </c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V19" s="1"/>
      <c r="X19" s="1"/>
      <c r="Z19" s="1"/>
      <c r="AB19" s="1"/>
      <c r="AF19" s="110"/>
    </row>
    <row r="20" spans="2:32" ht="14.25" x14ac:dyDescent="0.2"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V20" s="1"/>
      <c r="W20" s="1"/>
      <c r="X20" s="1"/>
      <c r="Y20" s="1"/>
      <c r="Z20" s="1"/>
      <c r="AA20" s="1"/>
      <c r="AB20" s="1"/>
      <c r="AC20" s="1"/>
      <c r="AD20" s="106"/>
      <c r="AE20" s="106"/>
      <c r="AF20" s="106"/>
    </row>
    <row r="21" spans="2:32" ht="14.25" x14ac:dyDescent="0.2"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V21" s="1"/>
      <c r="W21" s="1"/>
      <c r="X21" s="1"/>
      <c r="Y21" s="1"/>
      <c r="Z21" s="1"/>
      <c r="AA21" s="1"/>
      <c r="AB21" s="1"/>
      <c r="AC21" s="1"/>
      <c r="AD21" s="106"/>
      <c r="AE21" s="106"/>
      <c r="AF21" s="106"/>
    </row>
    <row r="22" spans="2:32" ht="14.25" x14ac:dyDescent="0.2">
      <c r="V22" s="1"/>
      <c r="W22" s="1"/>
      <c r="X22" s="1"/>
      <c r="Y22" s="1"/>
      <c r="Z22" s="1"/>
      <c r="AA22" s="1"/>
      <c r="AB22" s="1"/>
      <c r="AC22" s="1"/>
      <c r="AD22" s="106"/>
      <c r="AE22" s="106"/>
      <c r="AF22" s="106"/>
    </row>
    <row r="23" spans="2:32" ht="24.95" customHeight="1" x14ac:dyDescent="0.2">
      <c r="B23" s="33" t="s">
        <v>117</v>
      </c>
      <c r="V23" s="1"/>
      <c r="W23" s="1"/>
      <c r="X23" s="1"/>
      <c r="Y23" s="1"/>
      <c r="Z23" s="1"/>
      <c r="AA23" s="1"/>
      <c r="AB23" s="1"/>
      <c r="AC23" s="1"/>
      <c r="AD23" s="106"/>
      <c r="AE23" s="106"/>
      <c r="AF23" s="106"/>
    </row>
    <row r="24" spans="2:32" ht="25.5" x14ac:dyDescent="0.2">
      <c r="B24" s="35" t="s">
        <v>93</v>
      </c>
      <c r="C24" s="41">
        <v>2017</v>
      </c>
      <c r="D24" s="41">
        <v>2018</v>
      </c>
      <c r="E24" s="41">
        <v>2019</v>
      </c>
      <c r="F24" s="42">
        <v>2020</v>
      </c>
      <c r="G24" s="42">
        <v>2021</v>
      </c>
      <c r="H24" s="37" t="s">
        <v>76</v>
      </c>
      <c r="I24" s="37" t="s">
        <v>77</v>
      </c>
      <c r="K24" s="43"/>
      <c r="L24" s="44"/>
      <c r="V24" s="1"/>
      <c r="W24" s="1"/>
      <c r="X24" s="1"/>
      <c r="Y24" s="1"/>
      <c r="Z24" s="1"/>
      <c r="AA24" s="1"/>
      <c r="AB24" s="1"/>
      <c r="AC24" s="1"/>
      <c r="AD24" s="106"/>
      <c r="AE24" s="106"/>
      <c r="AF24" s="106"/>
    </row>
    <row r="25" spans="2:32" ht="14.25" x14ac:dyDescent="0.2">
      <c r="B25" s="1" t="s">
        <v>110</v>
      </c>
      <c r="C25" s="3">
        <f>'[1]2. Nazionalità'!C9</f>
        <v>0</v>
      </c>
      <c r="D25" s="3">
        <f>'[1]2. Nazionalità'!D9</f>
        <v>0</v>
      </c>
      <c r="E25" s="3">
        <f>'[1]2. Nazionalità'!E9</f>
        <v>0</v>
      </c>
      <c r="F25" s="3">
        <f>'[1]2. Nazionalità'!F9</f>
        <v>0</v>
      </c>
      <c r="G25" s="3">
        <f>'[1]2. Nazionalità'!G9</f>
        <v>0</v>
      </c>
      <c r="H25" s="3">
        <f>G25-C25</f>
        <v>0</v>
      </c>
      <c r="I25" s="11" t="e">
        <f>(G25-C25)/C25</f>
        <v>#DIV/0!</v>
      </c>
      <c r="V25" s="1"/>
      <c r="W25" s="1"/>
      <c r="X25" s="1"/>
      <c r="Y25" s="1"/>
      <c r="Z25" s="1"/>
      <c r="AA25" s="1"/>
      <c r="AB25" s="1"/>
      <c r="AC25" s="1"/>
      <c r="AD25" s="106"/>
      <c r="AE25" s="106"/>
      <c r="AF25" s="106"/>
    </row>
    <row r="26" spans="2:32" x14ac:dyDescent="0.2">
      <c r="B26" s="1" t="s">
        <v>111</v>
      </c>
      <c r="C26" s="3">
        <f>'[1]2. Nazionalità'!C10</f>
        <v>0</v>
      </c>
      <c r="D26" s="3">
        <f>'[1]2. Nazionalità'!D10</f>
        <v>0</v>
      </c>
      <c r="E26" s="3">
        <f>'[1]2. Nazionalità'!E10</f>
        <v>0</v>
      </c>
      <c r="F26" s="3">
        <f>'[1]2. Nazionalità'!F10</f>
        <v>0</v>
      </c>
      <c r="G26" s="3">
        <f>'[1]2. Nazionalità'!G10</f>
        <v>0</v>
      </c>
      <c r="H26" s="3">
        <f>G26-C26</f>
        <v>0</v>
      </c>
      <c r="I26" s="11" t="e">
        <f>(G26-C26)/C26</f>
        <v>#DIV/0!</v>
      </c>
      <c r="V26" s="1"/>
      <c r="W26" s="1"/>
      <c r="X26" s="1"/>
      <c r="Y26" s="1"/>
      <c r="Z26" s="1"/>
      <c r="AA26" s="1"/>
      <c r="AB26" s="1"/>
      <c r="AC26" s="1"/>
    </row>
    <row r="27" spans="2:32" x14ac:dyDescent="0.2">
      <c r="B27" s="45" t="s">
        <v>31</v>
      </c>
      <c r="C27" s="9">
        <f>SUM(C25:C26)</f>
        <v>0</v>
      </c>
      <c r="D27" s="9">
        <f>SUM(D25:D26)</f>
        <v>0</v>
      </c>
      <c r="E27" s="9">
        <f>SUM(E25:E26)</f>
        <v>0</v>
      </c>
      <c r="F27" s="9">
        <f>SUM(F25:F26)</f>
        <v>0</v>
      </c>
      <c r="G27" s="9">
        <f>SUM(G25:G26)</f>
        <v>0</v>
      </c>
      <c r="H27" s="9">
        <f>G27-C27</f>
        <v>0</v>
      </c>
      <c r="I27" s="46" t="e">
        <f>(G27-C27)/C27</f>
        <v>#DIV/0!</v>
      </c>
      <c r="V27" s="1"/>
      <c r="W27" s="1"/>
      <c r="X27" s="1"/>
      <c r="Y27" s="1"/>
      <c r="Z27" s="1"/>
      <c r="AA27" s="1"/>
      <c r="AB27" s="1"/>
      <c r="AC27" s="1"/>
    </row>
    <row r="28" spans="2:32" s="1" customFormat="1" ht="24.95" customHeight="1" x14ac:dyDescent="0.2">
      <c r="B28" s="47" t="s">
        <v>85</v>
      </c>
      <c r="C28" s="116"/>
      <c r="D28" s="116"/>
      <c r="E28" s="116"/>
      <c r="F28" s="116"/>
      <c r="G28" s="116"/>
      <c r="H28" s="116"/>
      <c r="I28" s="116"/>
      <c r="J28" s="78"/>
      <c r="K28" s="88"/>
      <c r="L28" s="79"/>
    </row>
    <row r="29" spans="2:32" s="1" customFormat="1" x14ac:dyDescent="0.2">
      <c r="C29" s="79"/>
      <c r="D29" s="79"/>
      <c r="E29" s="79"/>
      <c r="F29" s="79"/>
      <c r="G29" s="79"/>
      <c r="H29" s="79"/>
      <c r="I29" s="88"/>
      <c r="J29" s="79"/>
      <c r="K29" s="88"/>
      <c r="L29" s="79"/>
    </row>
    <row r="30" spans="2:32" s="1" customFormat="1" x14ac:dyDescent="0.2">
      <c r="C30" s="1">
        <v>2017</v>
      </c>
      <c r="D30" s="1">
        <v>2018</v>
      </c>
      <c r="E30" s="1">
        <v>2019</v>
      </c>
      <c r="F30" s="1">
        <v>2020</v>
      </c>
      <c r="G30" s="117">
        <v>2021</v>
      </c>
      <c r="H30" s="117"/>
      <c r="I30" s="88"/>
      <c r="J30" s="79"/>
      <c r="K30" s="88"/>
      <c r="L30" s="79"/>
    </row>
    <row r="31" spans="2:32" s="1" customFormat="1" x14ac:dyDescent="0.2">
      <c r="B31" s="1" t="s">
        <v>110</v>
      </c>
      <c r="C31" s="88" t="e">
        <f>C25/$C$25*100</f>
        <v>#DIV/0!</v>
      </c>
      <c r="D31" s="88" t="e">
        <f>D25/$C$25*100</f>
        <v>#DIV/0!</v>
      </c>
      <c r="E31" s="88" t="e">
        <f>E25/$C$25*100</f>
        <v>#DIV/0!</v>
      </c>
      <c r="F31" s="88" t="e">
        <f>F25/$C$25*100</f>
        <v>#DIV/0!</v>
      </c>
      <c r="G31" s="88" t="e">
        <f>G25/$C$25*100</f>
        <v>#DIV/0!</v>
      </c>
      <c r="H31" s="88"/>
      <c r="I31" s="88"/>
      <c r="J31" s="79"/>
      <c r="K31" s="88"/>
      <c r="L31" s="79"/>
    </row>
    <row r="32" spans="2:32" s="1" customFormat="1" x14ac:dyDescent="0.2">
      <c r="B32" s="1" t="s">
        <v>111</v>
      </c>
      <c r="C32" s="88" t="e">
        <f>C26/$C$26*100</f>
        <v>#DIV/0!</v>
      </c>
      <c r="D32" s="88" t="e">
        <f>D26/$C$26*100</f>
        <v>#DIV/0!</v>
      </c>
      <c r="E32" s="88" t="e">
        <f>E26/$C$26*100</f>
        <v>#DIV/0!</v>
      </c>
      <c r="F32" s="88" t="e">
        <f>F26/$C$26*100</f>
        <v>#DIV/0!</v>
      </c>
      <c r="G32" s="88" t="e">
        <f>G26/$C$26*100</f>
        <v>#DIV/0!</v>
      </c>
      <c r="H32" s="88"/>
      <c r="I32" s="88"/>
      <c r="J32" s="79"/>
      <c r="K32" s="88"/>
      <c r="L32" s="79"/>
    </row>
    <row r="33" spans="2:45" s="1" customFormat="1" x14ac:dyDescent="0.2">
      <c r="C33" s="88"/>
      <c r="D33" s="88"/>
      <c r="E33" s="88"/>
      <c r="F33" s="88"/>
      <c r="G33" s="88"/>
      <c r="H33" s="88"/>
      <c r="I33" s="88"/>
      <c r="J33" s="79"/>
      <c r="K33" s="88"/>
      <c r="L33" s="79"/>
    </row>
    <row r="34" spans="2:45" s="1" customFormat="1" x14ac:dyDescent="0.2">
      <c r="C34" s="88"/>
      <c r="D34" s="88"/>
      <c r="E34" s="88"/>
      <c r="F34" s="88"/>
      <c r="G34" s="88"/>
      <c r="H34" s="88"/>
      <c r="I34" s="88"/>
      <c r="J34" s="79"/>
      <c r="K34" s="88"/>
      <c r="L34" s="79"/>
    </row>
    <row r="35" spans="2:45" s="1" customFormat="1" x14ac:dyDescent="0.2">
      <c r="C35" s="88"/>
      <c r="D35" s="88"/>
      <c r="E35" s="88"/>
      <c r="F35" s="88"/>
      <c r="G35" s="88"/>
      <c r="H35" s="88"/>
      <c r="I35" s="88"/>
      <c r="J35" s="79"/>
      <c r="K35" s="88"/>
      <c r="L35" s="79"/>
    </row>
    <row r="36" spans="2:45" s="1" customFormat="1" x14ac:dyDescent="0.2">
      <c r="B36" s="10"/>
      <c r="C36" s="79"/>
      <c r="D36" s="79"/>
      <c r="E36" s="79"/>
      <c r="F36" s="79"/>
      <c r="G36" s="79"/>
      <c r="H36" s="79"/>
      <c r="I36" s="88"/>
      <c r="J36" s="79"/>
      <c r="K36" s="88"/>
      <c r="L36" s="79"/>
    </row>
    <row r="37" spans="2:45" s="1" customFormat="1" x14ac:dyDescent="0.2"/>
    <row r="38" spans="2:45" s="1" customFormat="1" ht="24.95" customHeight="1" x14ac:dyDescent="0.2">
      <c r="B38" s="80" t="s">
        <v>118</v>
      </c>
      <c r="V38" s="118"/>
      <c r="W38" s="118"/>
      <c r="X38" s="118"/>
      <c r="Y38" s="118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</row>
    <row r="39" spans="2:45" s="1" customFormat="1" ht="25.5" x14ac:dyDescent="0.2">
      <c r="B39" s="2" t="s">
        <v>94</v>
      </c>
      <c r="C39" s="81">
        <v>2017</v>
      </c>
      <c r="D39" s="81">
        <v>2018</v>
      </c>
      <c r="E39" s="81">
        <v>2019</v>
      </c>
      <c r="F39" s="82">
        <v>2020</v>
      </c>
      <c r="G39" s="42">
        <v>2021</v>
      </c>
      <c r="H39" s="83" t="s">
        <v>76</v>
      </c>
      <c r="I39" s="83" t="s">
        <v>77</v>
      </c>
      <c r="K39" s="120"/>
      <c r="L39" s="121"/>
      <c r="V39" s="118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</row>
    <row r="40" spans="2:45" s="1" customFormat="1" x14ac:dyDescent="0.2">
      <c r="B40" s="1" t="s">
        <v>110</v>
      </c>
      <c r="C40" s="88">
        <f>'[1]2. Nazionalità'!C14</f>
        <v>0</v>
      </c>
      <c r="D40" s="88">
        <f>'[1]2. Nazionalità'!D14</f>
        <v>0</v>
      </c>
      <c r="E40" s="88">
        <f>'[1]2. Nazionalità'!E14</f>
        <v>0</v>
      </c>
      <c r="F40" s="88">
        <f>'[1]2. Nazionalità'!F14</f>
        <v>0</v>
      </c>
      <c r="G40" s="88">
        <f>'[1]2. Nazionalità'!G14</f>
        <v>0</v>
      </c>
      <c r="H40" s="88">
        <f>G40-C40</f>
        <v>0</v>
      </c>
      <c r="I40" s="79" t="e">
        <f>(G40-C40)/C40</f>
        <v>#DIV/0!</v>
      </c>
      <c r="J40" s="88"/>
      <c r="K40" s="89"/>
    </row>
    <row r="41" spans="2:45" s="1" customFormat="1" x14ac:dyDescent="0.2">
      <c r="B41" s="1" t="s">
        <v>111</v>
      </c>
      <c r="C41" s="88">
        <f>'[1]2. Nazionalità'!C15</f>
        <v>0</v>
      </c>
      <c r="D41" s="88">
        <f>'[1]2. Nazionalità'!D15</f>
        <v>0</v>
      </c>
      <c r="E41" s="88">
        <f>'[1]2. Nazionalità'!E15</f>
        <v>0</v>
      </c>
      <c r="F41" s="88">
        <f>'[1]2. Nazionalità'!F15</f>
        <v>0</v>
      </c>
      <c r="G41" s="88">
        <f>'[1]2. Nazionalità'!G15</f>
        <v>0</v>
      </c>
      <c r="H41" s="88">
        <f>G41-C41</f>
        <v>0</v>
      </c>
      <c r="I41" s="79" t="e">
        <f>(G41-C41)/C41</f>
        <v>#DIV/0!</v>
      </c>
      <c r="J41" s="88"/>
      <c r="K41" s="89"/>
    </row>
    <row r="42" spans="2:45" s="1" customFormat="1" ht="14.25" x14ac:dyDescent="0.2">
      <c r="B42" s="45" t="s">
        <v>31</v>
      </c>
      <c r="C42" s="84">
        <f>SUM(C40:C41)</f>
        <v>0</v>
      </c>
      <c r="D42" s="84">
        <f>SUM(D40:D41)</f>
        <v>0</v>
      </c>
      <c r="E42" s="84">
        <f>SUM(E40:E41)</f>
        <v>0</v>
      </c>
      <c r="F42" s="84">
        <f>SUM(F40:F41)</f>
        <v>0</v>
      </c>
      <c r="G42" s="84">
        <f>SUM(G40:G41)</f>
        <v>0</v>
      </c>
      <c r="H42" s="84">
        <f>G42-C42</f>
        <v>0</v>
      </c>
      <c r="I42" s="85" t="e">
        <f>(G42-C42)/C42</f>
        <v>#DIV/0!</v>
      </c>
      <c r="J42" s="88"/>
      <c r="K42" s="89"/>
      <c r="V42" s="118"/>
      <c r="W42" s="118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</row>
    <row r="43" spans="2:45" s="1" customFormat="1" ht="24.95" customHeight="1" x14ac:dyDescent="0.2">
      <c r="B43" s="47" t="s">
        <v>85</v>
      </c>
      <c r="C43" s="116"/>
      <c r="D43" s="116"/>
      <c r="E43" s="116"/>
      <c r="F43" s="116"/>
      <c r="G43" s="116"/>
      <c r="H43" s="116"/>
      <c r="I43" s="116"/>
      <c r="J43" s="78"/>
      <c r="K43" s="88"/>
      <c r="L43" s="79"/>
      <c r="V43" s="118"/>
      <c r="W43" s="118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</row>
    <row r="44" spans="2:45" s="1" customFormat="1" ht="14.25" x14ac:dyDescent="0.2">
      <c r="C44" s="88"/>
      <c r="D44" s="88"/>
      <c r="E44" s="88"/>
      <c r="F44" s="88"/>
      <c r="G44" s="88"/>
      <c r="H44" s="88"/>
      <c r="I44" s="88"/>
      <c r="J44" s="79"/>
      <c r="K44" s="88"/>
      <c r="L44" s="79"/>
      <c r="V44" s="118"/>
      <c r="W44" s="118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</row>
    <row r="45" spans="2:45" s="1" customFormat="1" ht="14.25" x14ac:dyDescent="0.2">
      <c r="C45" s="1">
        <v>2017</v>
      </c>
      <c r="D45" s="1">
        <v>2018</v>
      </c>
      <c r="E45" s="1">
        <v>2019</v>
      </c>
      <c r="F45" s="1">
        <v>2020</v>
      </c>
      <c r="G45" s="117">
        <v>2021</v>
      </c>
      <c r="H45" s="117"/>
      <c r="I45" s="88"/>
      <c r="J45" s="79"/>
      <c r="K45" s="88"/>
      <c r="L45" s="79"/>
      <c r="V45" s="118"/>
      <c r="W45" s="118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</row>
    <row r="46" spans="2:45" s="1" customFormat="1" ht="14.25" x14ac:dyDescent="0.2">
      <c r="B46" s="1" t="s">
        <v>110</v>
      </c>
      <c r="C46" s="88" t="e">
        <f>C40/$C$40*100</f>
        <v>#DIV/0!</v>
      </c>
      <c r="D46" s="88" t="e">
        <f>D40/$C$40*100</f>
        <v>#DIV/0!</v>
      </c>
      <c r="E46" s="88" t="e">
        <f>E40/$C$40*100</f>
        <v>#DIV/0!</v>
      </c>
      <c r="F46" s="88" t="e">
        <f>F40/$C$40*100</f>
        <v>#DIV/0!</v>
      </c>
      <c r="G46" s="88" t="e">
        <f>G40/$C$40*100</f>
        <v>#DIV/0!</v>
      </c>
      <c r="H46" s="88"/>
      <c r="I46" s="88"/>
      <c r="J46" s="79"/>
      <c r="K46" s="88"/>
      <c r="L46" s="79"/>
      <c r="V46" s="118"/>
      <c r="W46" s="118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</row>
    <row r="47" spans="2:45" s="1" customFormat="1" ht="14.25" x14ac:dyDescent="0.2">
      <c r="B47" s="1" t="s">
        <v>111</v>
      </c>
      <c r="C47" s="88" t="e">
        <f>C41/$C$41*100</f>
        <v>#DIV/0!</v>
      </c>
      <c r="D47" s="88" t="e">
        <f>D41/$C$41*100</f>
        <v>#DIV/0!</v>
      </c>
      <c r="E47" s="88" t="e">
        <f>E41/$C$41*100</f>
        <v>#DIV/0!</v>
      </c>
      <c r="F47" s="88" t="e">
        <f>F41/$C$41*100</f>
        <v>#DIV/0!</v>
      </c>
      <c r="G47" s="88" t="e">
        <f>G41/$C$41*100</f>
        <v>#DIV/0!</v>
      </c>
      <c r="H47" s="88"/>
      <c r="I47" s="88"/>
      <c r="J47" s="79"/>
      <c r="K47" s="88"/>
      <c r="L47" s="79"/>
      <c r="V47" s="118"/>
      <c r="W47" s="118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</row>
    <row r="48" spans="2:45" s="1" customFormat="1" ht="14.25" x14ac:dyDescent="0.2">
      <c r="C48" s="88"/>
      <c r="D48" s="88"/>
      <c r="E48" s="88"/>
      <c r="F48" s="88"/>
      <c r="G48" s="88"/>
      <c r="H48" s="88"/>
      <c r="I48" s="88"/>
      <c r="J48" s="79"/>
      <c r="K48" s="88"/>
      <c r="L48" s="79"/>
      <c r="V48" s="118"/>
      <c r="W48" s="118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</row>
    <row r="49" spans="2:45" s="1" customFormat="1" ht="14.25" x14ac:dyDescent="0.2">
      <c r="C49" s="88"/>
      <c r="D49" s="88"/>
      <c r="E49" s="88"/>
      <c r="F49" s="88"/>
      <c r="G49" s="88"/>
      <c r="H49" s="88"/>
      <c r="I49" s="88"/>
      <c r="J49" s="79"/>
      <c r="K49" s="88"/>
      <c r="L49" s="79"/>
      <c r="V49" s="118"/>
      <c r="W49" s="118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</row>
    <row r="50" spans="2:45" s="1" customFormat="1" x14ac:dyDescent="0.2"/>
    <row r="51" spans="2:45" s="1" customFormat="1" x14ac:dyDescent="0.2"/>
    <row r="52" spans="2:45" s="1" customFormat="1" x14ac:dyDescent="0.2"/>
    <row r="53" spans="2:45" s="1" customFormat="1" ht="24.95" customHeight="1" x14ac:dyDescent="0.2">
      <c r="B53" s="80" t="s">
        <v>119</v>
      </c>
      <c r="V53" s="118"/>
      <c r="W53" s="118"/>
      <c r="X53" s="118"/>
      <c r="Y53" s="118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</row>
    <row r="54" spans="2:45" s="1" customFormat="1" ht="25.5" x14ac:dyDescent="0.2">
      <c r="B54" s="2" t="s">
        <v>95</v>
      </c>
      <c r="C54" s="81">
        <v>2017</v>
      </c>
      <c r="D54" s="81">
        <v>2018</v>
      </c>
      <c r="E54" s="81">
        <v>2019</v>
      </c>
      <c r="F54" s="82">
        <v>2020</v>
      </c>
      <c r="G54" s="42">
        <v>2021</v>
      </c>
      <c r="H54" s="83" t="s">
        <v>76</v>
      </c>
      <c r="I54" s="83" t="s">
        <v>77</v>
      </c>
      <c r="K54" s="120"/>
      <c r="L54" s="121"/>
      <c r="V54" s="118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</row>
    <row r="55" spans="2:45" s="1" customFormat="1" x14ac:dyDescent="0.2">
      <c r="B55" s="1" t="s">
        <v>110</v>
      </c>
      <c r="C55" s="88">
        <f t="shared" ref="C55:G57" si="2">C25-C40</f>
        <v>0</v>
      </c>
      <c r="D55" s="88">
        <f t="shared" si="2"/>
        <v>0</v>
      </c>
      <c r="E55" s="88">
        <f t="shared" si="2"/>
        <v>0</v>
      </c>
      <c r="F55" s="88">
        <f t="shared" si="2"/>
        <v>0</v>
      </c>
      <c r="G55" s="88">
        <f t="shared" si="2"/>
        <v>0</v>
      </c>
      <c r="H55" s="88">
        <f t="shared" ref="H55:H57" si="3">G55-C55</f>
        <v>0</v>
      </c>
      <c r="I55" s="79" t="e">
        <f t="shared" ref="I55:I57" si="4">(G55-C55)/C55</f>
        <v>#DIV/0!</v>
      </c>
      <c r="J55" s="88"/>
      <c r="K55" s="89"/>
    </row>
    <row r="56" spans="2:45" s="1" customFormat="1" x14ac:dyDescent="0.2">
      <c r="B56" s="1" t="s">
        <v>111</v>
      </c>
      <c r="C56" s="88">
        <f t="shared" si="2"/>
        <v>0</v>
      </c>
      <c r="D56" s="88">
        <f t="shared" si="2"/>
        <v>0</v>
      </c>
      <c r="E56" s="88">
        <f t="shared" si="2"/>
        <v>0</v>
      </c>
      <c r="F56" s="88">
        <f t="shared" si="2"/>
        <v>0</v>
      </c>
      <c r="G56" s="88">
        <f t="shared" si="2"/>
        <v>0</v>
      </c>
      <c r="H56" s="88">
        <f t="shared" si="3"/>
        <v>0</v>
      </c>
      <c r="I56" s="79" t="e">
        <f t="shared" si="4"/>
        <v>#DIV/0!</v>
      </c>
      <c r="J56" s="88"/>
      <c r="K56" s="89"/>
    </row>
    <row r="57" spans="2:45" s="1" customFormat="1" ht="14.25" x14ac:dyDescent="0.2">
      <c r="B57" s="45" t="s">
        <v>31</v>
      </c>
      <c r="C57" s="84">
        <f t="shared" si="2"/>
        <v>0</v>
      </c>
      <c r="D57" s="84">
        <f t="shared" si="2"/>
        <v>0</v>
      </c>
      <c r="E57" s="84">
        <f t="shared" si="2"/>
        <v>0</v>
      </c>
      <c r="F57" s="84">
        <f t="shared" si="2"/>
        <v>0</v>
      </c>
      <c r="G57" s="84">
        <f t="shared" si="2"/>
        <v>0</v>
      </c>
      <c r="H57" s="84">
        <f t="shared" si="3"/>
        <v>0</v>
      </c>
      <c r="I57" s="85" t="e">
        <f t="shared" si="4"/>
        <v>#DIV/0!</v>
      </c>
      <c r="J57" s="116"/>
      <c r="K57" s="89"/>
      <c r="V57" s="118"/>
      <c r="W57" s="118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</row>
    <row r="58" spans="2:45" s="1" customFormat="1" ht="24.95" customHeight="1" x14ac:dyDescent="0.2">
      <c r="B58" s="47" t="s">
        <v>85</v>
      </c>
      <c r="C58" s="116"/>
      <c r="D58" s="116"/>
      <c r="E58" s="116"/>
      <c r="F58" s="116"/>
      <c r="G58" s="116"/>
      <c r="H58" s="116"/>
      <c r="I58" s="116"/>
      <c r="J58" s="78"/>
      <c r="K58" s="88"/>
      <c r="L58" s="79"/>
      <c r="V58" s="118"/>
      <c r="W58" s="118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</row>
    <row r="59" spans="2:45" s="1" customFormat="1" ht="14.25" x14ac:dyDescent="0.2">
      <c r="C59" s="88"/>
      <c r="D59" s="88"/>
      <c r="E59" s="88"/>
      <c r="F59" s="88"/>
      <c r="G59" s="88"/>
      <c r="H59" s="88"/>
      <c r="I59" s="88"/>
      <c r="J59" s="79"/>
      <c r="K59" s="88"/>
      <c r="L59" s="79"/>
      <c r="V59" s="118"/>
      <c r="W59" s="118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</row>
    <row r="60" spans="2:45" s="1" customFormat="1" ht="14.25" x14ac:dyDescent="0.2">
      <c r="C60" s="1">
        <v>2017</v>
      </c>
      <c r="D60" s="1">
        <v>2018</v>
      </c>
      <c r="E60" s="1">
        <v>2019</v>
      </c>
      <c r="F60" s="1">
        <v>2020</v>
      </c>
      <c r="G60" s="117">
        <v>2021</v>
      </c>
      <c r="H60" s="117"/>
      <c r="I60" s="88"/>
      <c r="J60" s="79"/>
      <c r="K60" s="88"/>
      <c r="L60" s="79"/>
      <c r="V60" s="118"/>
      <c r="W60" s="118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</row>
    <row r="61" spans="2:45" s="1" customFormat="1" ht="14.25" x14ac:dyDescent="0.2">
      <c r="B61" s="1" t="s">
        <v>110</v>
      </c>
      <c r="C61" s="88">
        <f>C55</f>
        <v>0</v>
      </c>
      <c r="D61" s="88">
        <f t="shared" ref="D61:G62" si="5">D55+C61</f>
        <v>0</v>
      </c>
      <c r="E61" s="88">
        <f t="shared" si="5"/>
        <v>0</v>
      </c>
      <c r="F61" s="88">
        <f t="shared" si="5"/>
        <v>0</v>
      </c>
      <c r="G61" s="88">
        <f t="shared" si="5"/>
        <v>0</v>
      </c>
      <c r="H61" s="88"/>
      <c r="I61" s="88"/>
      <c r="J61" s="79"/>
      <c r="K61" s="88"/>
      <c r="L61" s="79"/>
      <c r="V61" s="118"/>
      <c r="W61" s="118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</row>
    <row r="62" spans="2:45" s="1" customFormat="1" ht="14.25" x14ac:dyDescent="0.2">
      <c r="B62" s="1" t="s">
        <v>111</v>
      </c>
      <c r="C62" s="88">
        <f>C56</f>
        <v>0</v>
      </c>
      <c r="D62" s="88">
        <f t="shared" si="5"/>
        <v>0</v>
      </c>
      <c r="E62" s="88">
        <f t="shared" si="5"/>
        <v>0</v>
      </c>
      <c r="F62" s="88">
        <f t="shared" si="5"/>
        <v>0</v>
      </c>
      <c r="G62" s="88">
        <f t="shared" si="5"/>
        <v>0</v>
      </c>
      <c r="H62" s="88"/>
      <c r="I62" s="88"/>
      <c r="J62" s="79"/>
      <c r="K62" s="88"/>
      <c r="L62" s="79"/>
      <c r="V62" s="118"/>
      <c r="W62" s="118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</row>
    <row r="63" spans="2:45" s="1" customFormat="1" ht="14.25" x14ac:dyDescent="0.2">
      <c r="C63" s="88"/>
      <c r="D63" s="88"/>
      <c r="E63" s="88"/>
      <c r="F63" s="88"/>
      <c r="G63" s="88"/>
      <c r="H63" s="88"/>
      <c r="I63" s="88"/>
      <c r="J63" s="79"/>
      <c r="K63" s="88"/>
      <c r="L63" s="79"/>
      <c r="V63" s="118"/>
      <c r="W63" s="118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</row>
    <row r="64" spans="2:45" s="1" customFormat="1" ht="14.25" x14ac:dyDescent="0.2">
      <c r="C64" s="88"/>
      <c r="D64" s="88"/>
      <c r="E64" s="88"/>
      <c r="F64" s="88"/>
      <c r="G64" s="88"/>
      <c r="H64" s="88"/>
      <c r="I64" s="88"/>
      <c r="J64" s="79"/>
      <c r="K64" s="88"/>
      <c r="L64" s="79"/>
      <c r="V64" s="118"/>
      <c r="W64" s="118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</row>
    <row r="65" spans="2:45" s="1" customFormat="1" ht="14.25" x14ac:dyDescent="0.2">
      <c r="C65" s="1">
        <v>2017</v>
      </c>
      <c r="D65" s="1">
        <v>2018</v>
      </c>
      <c r="E65" s="1">
        <v>2019</v>
      </c>
      <c r="F65" s="1">
        <v>2020</v>
      </c>
      <c r="G65" s="117">
        <v>2021</v>
      </c>
      <c r="H65" s="88"/>
      <c r="I65" s="88"/>
      <c r="J65" s="79"/>
      <c r="K65" s="88"/>
      <c r="L65" s="79"/>
      <c r="V65" s="118"/>
      <c r="W65" s="118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</row>
    <row r="66" spans="2:45" s="1" customFormat="1" ht="14.25" x14ac:dyDescent="0.2">
      <c r="B66" s="1" t="s">
        <v>110</v>
      </c>
      <c r="C66" s="88">
        <f>C61</f>
        <v>0</v>
      </c>
      <c r="D66" s="88">
        <f>(D61-C61)</f>
        <v>0</v>
      </c>
      <c r="E66" s="88">
        <f t="shared" ref="E66:G67" si="6">(E61-D61)/100</f>
        <v>0</v>
      </c>
      <c r="F66" s="88">
        <f t="shared" si="6"/>
        <v>0</v>
      </c>
      <c r="G66" s="88">
        <f t="shared" si="6"/>
        <v>0</v>
      </c>
      <c r="H66" s="88"/>
      <c r="I66" s="88"/>
      <c r="J66" s="79"/>
      <c r="K66" s="88"/>
      <c r="L66" s="79"/>
      <c r="V66" s="118"/>
      <c r="W66" s="118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</row>
    <row r="67" spans="2:45" s="1" customFormat="1" x14ac:dyDescent="0.2">
      <c r="B67" s="1" t="s">
        <v>111</v>
      </c>
      <c r="C67" s="88">
        <f>C62</f>
        <v>0</v>
      </c>
      <c r="D67" s="88">
        <f>(D62-C62)/100</f>
        <v>0</v>
      </c>
      <c r="E67" s="88">
        <f t="shared" si="6"/>
        <v>0</v>
      </c>
      <c r="F67" s="88">
        <f t="shared" si="6"/>
        <v>0</v>
      </c>
      <c r="G67" s="88">
        <f t="shared" si="6"/>
        <v>0</v>
      </c>
    </row>
    <row r="68" spans="2:45" s="1" customFormat="1" x14ac:dyDescent="0.2"/>
    <row r="69" spans="2:45" s="1" customFormat="1" x14ac:dyDescent="0.2"/>
    <row r="70" spans="2:45" s="1" customFormat="1" x14ac:dyDescent="0.2">
      <c r="C70" s="1">
        <v>2017</v>
      </c>
      <c r="D70" s="1">
        <v>2018</v>
      </c>
      <c r="E70" s="1">
        <v>2019</v>
      </c>
      <c r="F70" s="1">
        <v>2020</v>
      </c>
      <c r="G70" s="117">
        <v>2021</v>
      </c>
    </row>
    <row r="71" spans="2:45" s="1" customFormat="1" x14ac:dyDescent="0.2">
      <c r="B71" s="1" t="s">
        <v>110</v>
      </c>
      <c r="C71" s="88" t="e">
        <f>C66/$C$66*100</f>
        <v>#DIV/0!</v>
      </c>
      <c r="D71" s="122" t="e">
        <f>D66/$C$66*100</f>
        <v>#DIV/0!</v>
      </c>
      <c r="E71" s="122" t="e">
        <f>E66/$C$66*100</f>
        <v>#DIV/0!</v>
      </c>
      <c r="F71" s="122" t="e">
        <f>F66/$C$66*100</f>
        <v>#DIV/0!</v>
      </c>
      <c r="G71" s="122" t="e">
        <f>G66/$C$66*100</f>
        <v>#DIV/0!</v>
      </c>
    </row>
    <row r="72" spans="2:45" s="1" customFormat="1" x14ac:dyDescent="0.2">
      <c r="B72" s="1" t="s">
        <v>111</v>
      </c>
      <c r="C72" s="88" t="e">
        <f>C67/$C$67*100</f>
        <v>#DIV/0!</v>
      </c>
      <c r="D72" s="122" t="e">
        <f>D67/$C$67*100</f>
        <v>#DIV/0!</v>
      </c>
      <c r="E72" s="122" t="e">
        <f>E67/$C$67*100</f>
        <v>#DIV/0!</v>
      </c>
      <c r="F72" s="122" t="e">
        <f>F67/$C$67*100</f>
        <v>#DIV/0!</v>
      </c>
      <c r="G72" s="122" t="e">
        <f>G67/$C$67*100</f>
        <v>#DIV/0!</v>
      </c>
    </row>
    <row r="73" spans="2:45" s="1" customFormat="1" x14ac:dyDescent="0.2"/>
    <row r="74" spans="2:45" s="1" customFormat="1" x14ac:dyDescent="0.2"/>
    <row r="77" spans="2:45" x14ac:dyDescent="0.2">
      <c r="B77" s="1"/>
      <c r="C77" s="88"/>
      <c r="D77" s="122"/>
      <c r="E77" s="122"/>
      <c r="F77" s="122"/>
      <c r="G77" s="122"/>
    </row>
    <row r="78" spans="2:45" x14ac:dyDescent="0.2">
      <c r="B78" s="1"/>
      <c r="C78" s="88"/>
      <c r="D78" s="122"/>
      <c r="E78" s="122"/>
      <c r="F78" s="122"/>
      <c r="G78" s="122"/>
    </row>
  </sheetData>
  <mergeCells count="6">
    <mergeCell ref="B19:T21"/>
    <mergeCell ref="B2:T4"/>
    <mergeCell ref="C7:E7"/>
    <mergeCell ref="F7:H7"/>
    <mergeCell ref="I7:J7"/>
    <mergeCell ref="O7:Q7"/>
  </mergeCells>
  <pageMargins left="0.7" right="0.7" top="0.75" bottom="0.75" header="0.3" footer="0.3"/>
  <pageSetup paperSize="9" scale="44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EFE09-DC44-4FC1-A7E0-3E70B8086937}">
  <sheetPr codeName="Foglio13">
    <tabColor theme="0"/>
    <pageSetUpPr fitToPage="1"/>
  </sheetPr>
  <dimension ref="B2:AS96"/>
  <sheetViews>
    <sheetView zoomScaleNormal="100" zoomScalePageLayoutView="125" workbookViewId="0">
      <selection activeCell="W26" sqref="W26"/>
    </sheetView>
  </sheetViews>
  <sheetFormatPr defaultColWidth="8.75" defaultRowHeight="12.75" x14ac:dyDescent="0.2"/>
  <cols>
    <col min="1" max="1" width="4.125" style="30" customWidth="1"/>
    <col min="2" max="2" width="18.875" style="30" customWidth="1"/>
    <col min="3" max="7" width="8.625" style="30" bestFit="1" customWidth="1"/>
    <col min="8" max="8" width="8.125" style="30" customWidth="1"/>
    <col min="9" max="9" width="8.625" style="30" bestFit="1" customWidth="1"/>
    <col min="10" max="10" width="10" style="30" customWidth="1"/>
    <col min="11" max="11" width="8.125" style="30" customWidth="1"/>
    <col min="12" max="12" width="8.625" style="30" bestFit="1" customWidth="1"/>
    <col min="13" max="20" width="8.125" style="30" customWidth="1"/>
    <col min="21" max="22" width="8.75" style="30"/>
    <col min="23" max="23" width="12.25" style="30" customWidth="1"/>
    <col min="24" max="28" width="9.75" style="30" bestFit="1" customWidth="1"/>
    <col min="29" max="16384" width="8.75" style="30"/>
  </cols>
  <sheetData>
    <row r="2" spans="2:44" ht="15" customHeight="1" x14ac:dyDescent="0.2">
      <c r="B2" s="156" t="s">
        <v>196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</row>
    <row r="3" spans="2:44" x14ac:dyDescent="0.2"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</row>
    <row r="4" spans="2:44" x14ac:dyDescent="0.2"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</row>
    <row r="5" spans="2:44" ht="13.5" customHeight="1" x14ac:dyDescent="0.2">
      <c r="C5" s="31"/>
      <c r="D5" s="31"/>
      <c r="E5" s="31"/>
      <c r="F5" s="31"/>
      <c r="G5" s="31"/>
      <c r="H5" s="31"/>
      <c r="I5" s="31"/>
      <c r="J5" s="31"/>
      <c r="K5" s="31"/>
      <c r="L5" s="31"/>
      <c r="O5" s="30" t="s">
        <v>23</v>
      </c>
      <c r="V5" s="105"/>
      <c r="W5" s="1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</row>
    <row r="6" spans="2:44" s="40" customFormat="1" ht="24.95" customHeight="1" x14ac:dyDescent="0.2">
      <c r="B6" s="33" t="s">
        <v>198</v>
      </c>
      <c r="C6" s="31"/>
      <c r="D6" s="31"/>
      <c r="E6" s="31"/>
      <c r="F6" s="31"/>
      <c r="G6" s="31"/>
      <c r="H6" s="31"/>
      <c r="I6" s="31"/>
      <c r="J6" s="31"/>
      <c r="K6" s="43"/>
      <c r="L6" s="43"/>
      <c r="M6" s="43"/>
      <c r="N6" s="43"/>
      <c r="O6" s="31"/>
      <c r="P6" s="31"/>
      <c r="Q6" s="31"/>
      <c r="V6" s="16"/>
      <c r="W6" s="30"/>
      <c r="X6" s="30"/>
      <c r="Y6" s="30"/>
      <c r="Z6" s="30"/>
      <c r="AA6" s="30"/>
      <c r="AB6" s="30"/>
      <c r="AC6" s="106"/>
      <c r="AD6" s="106"/>
      <c r="AE6" s="106"/>
      <c r="AF6" s="106"/>
      <c r="AG6" s="106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</row>
    <row r="7" spans="2:44" ht="24.75" customHeight="1" x14ac:dyDescent="0.2">
      <c r="B7" s="123" t="s">
        <v>27</v>
      </c>
      <c r="C7" s="168" t="s">
        <v>86</v>
      </c>
      <c r="D7" s="168"/>
      <c r="E7" s="168"/>
      <c r="F7" s="181" t="s">
        <v>87</v>
      </c>
      <c r="G7" s="181"/>
      <c r="H7" s="181"/>
      <c r="I7" s="181" t="s">
        <v>88</v>
      </c>
      <c r="J7" s="181"/>
      <c r="K7" s="43"/>
      <c r="L7" s="43"/>
      <c r="M7" s="43"/>
      <c r="N7" s="43"/>
      <c r="O7" s="164"/>
      <c r="P7" s="164"/>
      <c r="Q7" s="164"/>
      <c r="AC7" s="106"/>
      <c r="AD7" s="106"/>
      <c r="AE7" s="106"/>
      <c r="AF7" s="106"/>
    </row>
    <row r="8" spans="2:44" ht="35.1" customHeight="1" x14ac:dyDescent="0.2">
      <c r="B8" s="107"/>
      <c r="C8" s="36" t="s">
        <v>185</v>
      </c>
      <c r="D8" s="37" t="s">
        <v>130</v>
      </c>
      <c r="E8" s="37" t="s">
        <v>131</v>
      </c>
      <c r="F8" s="36" t="s">
        <v>185</v>
      </c>
      <c r="G8" s="37" t="s">
        <v>130</v>
      </c>
      <c r="H8" s="37" t="s">
        <v>131</v>
      </c>
      <c r="I8" s="36" t="s">
        <v>185</v>
      </c>
      <c r="J8" s="37" t="s">
        <v>134</v>
      </c>
      <c r="K8" s="43"/>
      <c r="L8" s="43"/>
      <c r="M8" s="43"/>
      <c r="N8" s="43"/>
      <c r="O8" s="48"/>
      <c r="P8" s="43"/>
      <c r="Q8" s="43"/>
      <c r="AC8" s="106"/>
      <c r="AD8" s="106"/>
      <c r="AE8" s="106"/>
      <c r="AF8" s="106"/>
    </row>
    <row r="9" spans="2:44" ht="14.25" x14ac:dyDescent="0.2">
      <c r="B9" s="1" t="s">
        <v>39</v>
      </c>
      <c r="C9" s="8">
        <f t="shared" ref="C9:C15" si="0">G26</f>
        <v>3332</v>
      </c>
      <c r="D9" s="3">
        <f t="shared" ref="D9:D15" si="1">G26-F26</f>
        <v>93</v>
      </c>
      <c r="E9" s="11">
        <f t="shared" ref="E9:E15" si="2">(G26-F26)/F26</f>
        <v>2.8712565606668725E-2</v>
      </c>
      <c r="F9" s="8">
        <f t="shared" ref="F9:F15" si="3">G48</f>
        <v>3473</v>
      </c>
      <c r="G9" s="3">
        <f t="shared" ref="G9:G15" si="4">G48-F48</f>
        <v>297</v>
      </c>
      <c r="H9" s="11">
        <f t="shared" ref="H9:H15" si="5">(G48-F48)/F48</f>
        <v>9.3513853904282115E-2</v>
      </c>
      <c r="I9" s="8">
        <f t="shared" ref="I9:I15" si="6">G70</f>
        <v>-141</v>
      </c>
      <c r="J9" s="3">
        <f t="shared" ref="J9:J15" si="7">G70-F70</f>
        <v>-204</v>
      </c>
      <c r="K9" s="43"/>
      <c r="L9" s="43"/>
      <c r="M9" s="43"/>
      <c r="N9" s="43"/>
      <c r="O9" s="3"/>
      <c r="P9" s="12"/>
      <c r="Q9" s="13"/>
      <c r="AC9" s="16"/>
      <c r="AD9" s="16"/>
      <c r="AE9" s="16"/>
      <c r="AF9" s="16"/>
    </row>
    <row r="10" spans="2:44" ht="14.25" x14ac:dyDescent="0.2">
      <c r="B10" s="1" t="s">
        <v>40</v>
      </c>
      <c r="C10" s="8">
        <f t="shared" si="0"/>
        <v>19115</v>
      </c>
      <c r="D10" s="3">
        <f t="shared" si="1"/>
        <v>3252</v>
      </c>
      <c r="E10" s="11">
        <f t="shared" si="2"/>
        <v>0.20500535838113851</v>
      </c>
      <c r="F10" s="8">
        <f t="shared" si="3"/>
        <v>15168</v>
      </c>
      <c r="G10" s="3">
        <f t="shared" si="4"/>
        <v>1707</v>
      </c>
      <c r="H10" s="11">
        <f t="shared" si="5"/>
        <v>0.12681078671718296</v>
      </c>
      <c r="I10" s="8">
        <f t="shared" si="6"/>
        <v>3947</v>
      </c>
      <c r="J10" s="3">
        <f t="shared" si="7"/>
        <v>1545</v>
      </c>
      <c r="K10" s="43"/>
      <c r="L10" s="43"/>
      <c r="M10" s="43"/>
      <c r="N10" s="43"/>
      <c r="O10" s="3"/>
      <c r="P10" s="12"/>
      <c r="Q10" s="13"/>
      <c r="AC10" s="16"/>
      <c r="AD10" s="16"/>
      <c r="AE10" s="16"/>
      <c r="AF10" s="16"/>
    </row>
    <row r="11" spans="2:44" ht="14.25" customHeight="1" x14ac:dyDescent="0.2">
      <c r="B11" s="1" t="s">
        <v>41</v>
      </c>
      <c r="C11" s="8">
        <f t="shared" si="0"/>
        <v>3426</v>
      </c>
      <c r="D11" s="3">
        <f t="shared" si="1"/>
        <v>359</v>
      </c>
      <c r="E11" s="11">
        <f t="shared" si="2"/>
        <v>0.11705249429409846</v>
      </c>
      <c r="F11" s="8">
        <f t="shared" si="3"/>
        <v>3256</v>
      </c>
      <c r="G11" s="3">
        <f t="shared" si="4"/>
        <v>284</v>
      </c>
      <c r="H11" s="11">
        <f t="shared" si="5"/>
        <v>9.5558546433378203E-2</v>
      </c>
      <c r="I11" s="8">
        <f t="shared" si="6"/>
        <v>170</v>
      </c>
      <c r="J11" s="3">
        <f t="shared" si="7"/>
        <v>75</v>
      </c>
      <c r="K11" s="43"/>
      <c r="L11" s="43"/>
      <c r="M11" s="43"/>
      <c r="N11" s="43"/>
      <c r="O11" s="3"/>
      <c r="P11" s="12"/>
      <c r="Q11" s="13"/>
      <c r="AC11" s="16"/>
      <c r="AD11" s="16"/>
      <c r="AE11" s="16"/>
      <c r="AF11" s="16"/>
    </row>
    <row r="12" spans="2:44" ht="14.25" x14ac:dyDescent="0.2">
      <c r="B12" s="1" t="s">
        <v>42</v>
      </c>
      <c r="C12" s="8">
        <f t="shared" si="0"/>
        <v>14668</v>
      </c>
      <c r="D12" s="3">
        <f t="shared" si="1"/>
        <v>1572</v>
      </c>
      <c r="E12" s="11">
        <f t="shared" si="2"/>
        <v>0.12003665241295051</v>
      </c>
      <c r="F12" s="8">
        <f t="shared" si="3"/>
        <v>16058</v>
      </c>
      <c r="G12" s="3">
        <f t="shared" si="4"/>
        <v>3632</v>
      </c>
      <c r="H12" s="11">
        <f t="shared" si="5"/>
        <v>0.29229035892483501</v>
      </c>
      <c r="I12" s="8">
        <f t="shared" si="6"/>
        <v>-1390</v>
      </c>
      <c r="J12" s="3">
        <f t="shared" si="7"/>
        <v>-2060</v>
      </c>
      <c r="K12" s="43"/>
      <c r="L12" s="43"/>
      <c r="M12" s="43"/>
      <c r="N12" s="43"/>
      <c r="O12" s="3"/>
      <c r="P12" s="12"/>
      <c r="Q12" s="13"/>
      <c r="AC12" s="16"/>
      <c r="AD12" s="16"/>
      <c r="AE12" s="16"/>
      <c r="AF12" s="16"/>
    </row>
    <row r="13" spans="2:44" ht="14.25" x14ac:dyDescent="0.2">
      <c r="B13" s="1" t="s">
        <v>71</v>
      </c>
      <c r="C13" s="8">
        <f t="shared" si="0"/>
        <v>12215</v>
      </c>
      <c r="D13" s="3">
        <f t="shared" si="1"/>
        <v>329</v>
      </c>
      <c r="E13" s="11">
        <f t="shared" si="2"/>
        <v>2.7679623085983509E-2</v>
      </c>
      <c r="F13" s="8">
        <f t="shared" si="3"/>
        <v>11843</v>
      </c>
      <c r="G13" s="3">
        <f t="shared" si="4"/>
        <v>1592</v>
      </c>
      <c r="H13" s="11">
        <f t="shared" si="5"/>
        <v>0.15530192176373037</v>
      </c>
      <c r="I13" s="8">
        <f t="shared" si="6"/>
        <v>372</v>
      </c>
      <c r="J13" s="3">
        <f t="shared" si="7"/>
        <v>-1263</v>
      </c>
      <c r="K13" s="43"/>
      <c r="L13" s="43"/>
      <c r="M13" s="43"/>
      <c r="N13" s="43"/>
      <c r="AC13" s="16"/>
      <c r="AD13" s="106"/>
      <c r="AE13" s="105"/>
      <c r="AF13" s="106"/>
    </row>
    <row r="14" spans="2:44" ht="14.25" x14ac:dyDescent="0.2">
      <c r="B14" s="1" t="s">
        <v>43</v>
      </c>
      <c r="C14" s="8">
        <f t="shared" si="0"/>
        <v>7124</v>
      </c>
      <c r="D14" s="3">
        <f t="shared" si="1"/>
        <v>384</v>
      </c>
      <c r="E14" s="11">
        <f t="shared" si="2"/>
        <v>5.6973293768545992E-2</v>
      </c>
      <c r="F14" s="8">
        <f t="shared" si="3"/>
        <v>6889</v>
      </c>
      <c r="G14" s="3">
        <f t="shared" si="4"/>
        <v>402</v>
      </c>
      <c r="H14" s="11">
        <f t="shared" si="5"/>
        <v>6.1970094034222288E-2</v>
      </c>
      <c r="I14" s="8">
        <f t="shared" si="6"/>
        <v>235</v>
      </c>
      <c r="J14" s="3">
        <f t="shared" si="7"/>
        <v>-18</v>
      </c>
      <c r="K14" s="43"/>
      <c r="L14" s="43"/>
      <c r="M14" s="43"/>
      <c r="N14" s="43"/>
      <c r="AC14" s="16"/>
      <c r="AD14" s="106"/>
      <c r="AE14" s="105"/>
      <c r="AF14" s="106"/>
    </row>
    <row r="15" spans="2:44" ht="24.95" customHeight="1" x14ac:dyDescent="0.2">
      <c r="B15" s="63" t="s">
        <v>92</v>
      </c>
      <c r="C15" s="9">
        <f t="shared" si="0"/>
        <v>59880</v>
      </c>
      <c r="D15" s="3">
        <f t="shared" si="1"/>
        <v>5989</v>
      </c>
      <c r="E15" s="11">
        <f t="shared" si="2"/>
        <v>0.11113172886010651</v>
      </c>
      <c r="F15" s="8">
        <f t="shared" si="3"/>
        <v>56687</v>
      </c>
      <c r="G15" s="3">
        <f t="shared" si="4"/>
        <v>7914</v>
      </c>
      <c r="H15" s="11">
        <f t="shared" si="5"/>
        <v>0.16226190720275563</v>
      </c>
      <c r="I15" s="8">
        <f t="shared" si="6"/>
        <v>3193</v>
      </c>
      <c r="J15" s="3">
        <f t="shared" si="7"/>
        <v>-1925</v>
      </c>
      <c r="K15" s="43"/>
      <c r="L15" s="43"/>
      <c r="M15" s="43"/>
      <c r="N15" s="43"/>
      <c r="AC15" s="16"/>
      <c r="AD15" s="106"/>
      <c r="AE15" s="105"/>
      <c r="AF15" s="106"/>
    </row>
    <row r="16" spans="2:44" ht="24.95" customHeight="1" x14ac:dyDescent="0.2">
      <c r="B16" s="47" t="s">
        <v>125</v>
      </c>
      <c r="C16" s="39"/>
      <c r="D16" s="39"/>
      <c r="E16" s="39"/>
      <c r="F16" s="39"/>
      <c r="G16" s="39"/>
      <c r="H16" s="39"/>
      <c r="I16" s="39"/>
      <c r="J16" s="39"/>
      <c r="K16" s="43"/>
      <c r="L16" s="43"/>
      <c r="M16" s="43"/>
      <c r="N16" s="43"/>
      <c r="AC16" s="16"/>
      <c r="AD16" s="106"/>
      <c r="AE16" s="105"/>
      <c r="AF16" s="106"/>
    </row>
    <row r="17" spans="2:32" ht="14.25" x14ac:dyDescent="0.2">
      <c r="B17" s="113"/>
      <c r="K17" s="43"/>
      <c r="L17" s="43"/>
      <c r="M17" s="43"/>
      <c r="N17" s="43"/>
      <c r="AC17" s="16"/>
      <c r="AD17" s="106"/>
      <c r="AE17" s="105"/>
      <c r="AF17" s="106"/>
    </row>
    <row r="18" spans="2:32" ht="14.25" x14ac:dyDescent="0.2">
      <c r="B18" s="113"/>
      <c r="K18" s="43"/>
      <c r="L18" s="43"/>
      <c r="M18" s="43"/>
      <c r="N18" s="43"/>
      <c r="AC18" s="16"/>
      <c r="AD18" s="106"/>
      <c r="AE18" s="105"/>
      <c r="AF18" s="106"/>
    </row>
    <row r="19" spans="2:32" ht="14.25" x14ac:dyDescent="0.2">
      <c r="V19" s="1"/>
      <c r="W19" s="1"/>
      <c r="X19" s="1"/>
      <c r="Y19" s="1"/>
      <c r="Z19" s="1"/>
      <c r="AA19" s="1"/>
      <c r="AB19" s="1"/>
      <c r="AC19" s="1"/>
      <c r="AD19" s="106"/>
      <c r="AE19" s="106"/>
      <c r="AF19" s="106"/>
    </row>
    <row r="20" spans="2:32" ht="14.25" x14ac:dyDescent="0.2">
      <c r="B20" s="156" t="s">
        <v>197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V20" s="1"/>
      <c r="W20" s="1"/>
      <c r="X20" s="1"/>
      <c r="Y20" s="1"/>
      <c r="Z20" s="1"/>
      <c r="AA20" s="1"/>
      <c r="AB20" s="1"/>
      <c r="AC20" s="1"/>
      <c r="AD20" s="106"/>
      <c r="AE20" s="106"/>
      <c r="AF20" s="110"/>
    </row>
    <row r="21" spans="2:32" ht="14.25" x14ac:dyDescent="0.2"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V21" s="1"/>
      <c r="W21" s="1"/>
      <c r="X21" s="1"/>
      <c r="Y21" s="1"/>
      <c r="Z21" s="1"/>
      <c r="AA21" s="1"/>
      <c r="AB21" s="1"/>
      <c r="AC21" s="1"/>
      <c r="AD21" s="106"/>
      <c r="AE21" s="106"/>
      <c r="AF21" s="106"/>
    </row>
    <row r="22" spans="2:32" ht="14.25" x14ac:dyDescent="0.2"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V22" s="1"/>
      <c r="W22" s="1"/>
      <c r="X22" s="1"/>
      <c r="Y22" s="1"/>
      <c r="Z22" s="1"/>
      <c r="AA22" s="1"/>
      <c r="AB22" s="1"/>
      <c r="AC22" s="1"/>
      <c r="AD22" s="106"/>
      <c r="AE22" s="106"/>
      <c r="AF22" s="106"/>
    </row>
    <row r="23" spans="2:32" ht="14.25" x14ac:dyDescent="0.2">
      <c r="V23" s="1"/>
      <c r="W23" s="1"/>
      <c r="X23" s="1"/>
      <c r="Y23" s="1"/>
      <c r="Z23" s="1"/>
      <c r="AA23" s="1"/>
      <c r="AB23" s="1"/>
      <c r="AC23" s="1"/>
      <c r="AD23" s="106"/>
      <c r="AE23" s="106"/>
      <c r="AF23" s="106"/>
    </row>
    <row r="24" spans="2:32" ht="24.95" customHeight="1" x14ac:dyDescent="0.2">
      <c r="B24" s="33" t="s">
        <v>199</v>
      </c>
      <c r="V24" s="1"/>
      <c r="W24" s="1"/>
      <c r="X24" s="1"/>
      <c r="Y24" s="1"/>
      <c r="Z24" s="1"/>
      <c r="AA24" s="1"/>
      <c r="AB24" s="1"/>
      <c r="AC24" s="1"/>
      <c r="AD24" s="106"/>
      <c r="AE24" s="106"/>
      <c r="AF24" s="106"/>
    </row>
    <row r="25" spans="2:32" ht="25.5" x14ac:dyDescent="0.2">
      <c r="B25" s="35" t="s">
        <v>93</v>
      </c>
      <c r="C25" s="143" t="s">
        <v>186</v>
      </c>
      <c r="D25" s="143" t="s">
        <v>187</v>
      </c>
      <c r="E25" s="143" t="s">
        <v>188</v>
      </c>
      <c r="F25" s="143" t="s">
        <v>90</v>
      </c>
      <c r="G25" s="143" t="s">
        <v>185</v>
      </c>
      <c r="H25" s="37" t="s">
        <v>132</v>
      </c>
      <c r="I25" s="37" t="s">
        <v>133</v>
      </c>
      <c r="K25" s="43"/>
      <c r="L25" s="44"/>
      <c r="V25" s="1"/>
      <c r="W25" s="1"/>
      <c r="X25" s="1"/>
      <c r="Y25" s="1"/>
      <c r="Z25" s="1"/>
      <c r="AA25" s="1"/>
      <c r="AB25" s="1"/>
      <c r="AC25" s="1"/>
      <c r="AD25" s="106"/>
      <c r="AE25" s="106"/>
      <c r="AF25" s="106"/>
    </row>
    <row r="26" spans="2:32" ht="14.25" x14ac:dyDescent="0.2">
      <c r="B26" s="1" t="s">
        <v>39</v>
      </c>
      <c r="C26" s="3">
        <f>'[1]2. Delegazioni'!C9</f>
        <v>2843</v>
      </c>
      <c r="D26" s="3">
        <f>'[1]2. Delegazioni'!D9</f>
        <v>2988</v>
      </c>
      <c r="E26" s="3">
        <f>'[1]2. Delegazioni'!E9</f>
        <v>2911</v>
      </c>
      <c r="F26" s="3">
        <f>'[1]2. Delegazioni'!F9</f>
        <v>3239</v>
      </c>
      <c r="G26" s="3">
        <f>'[1]2. Delegazioni'!G9</f>
        <v>3332</v>
      </c>
      <c r="H26" s="3">
        <f>G26-C26</f>
        <v>489</v>
      </c>
      <c r="I26" s="11">
        <f>(G26-C26)/C26</f>
        <v>0.17200140696447414</v>
      </c>
      <c r="V26" s="1"/>
      <c r="W26" s="1"/>
      <c r="X26" s="1"/>
      <c r="Y26" s="1"/>
      <c r="Z26" s="1"/>
      <c r="AA26" s="1"/>
      <c r="AB26" s="1"/>
      <c r="AC26" s="1"/>
      <c r="AD26" s="106"/>
      <c r="AE26" s="106"/>
      <c r="AF26" s="106"/>
    </row>
    <row r="27" spans="2:32" x14ac:dyDescent="0.2">
      <c r="B27" s="1" t="s">
        <v>40</v>
      </c>
      <c r="C27" s="3">
        <f>'[1]2. Delegazioni'!C10</f>
        <v>15490</v>
      </c>
      <c r="D27" s="3">
        <f>'[1]2. Delegazioni'!D10</f>
        <v>14266</v>
      </c>
      <c r="E27" s="3">
        <f>'[1]2. Delegazioni'!E10</f>
        <v>13962</v>
      </c>
      <c r="F27" s="3">
        <f>'[1]2. Delegazioni'!F10</f>
        <v>15863</v>
      </c>
      <c r="G27" s="3">
        <f>'[1]2. Delegazioni'!G10</f>
        <v>19115</v>
      </c>
      <c r="H27" s="3">
        <f>G27-C27</f>
        <v>3625</v>
      </c>
      <c r="I27" s="11">
        <f>(G27-C27)/C27</f>
        <v>0.23402194964493223</v>
      </c>
      <c r="V27" s="1"/>
      <c r="W27" s="1"/>
      <c r="X27" s="1"/>
      <c r="Y27" s="1"/>
      <c r="Z27" s="1"/>
      <c r="AA27" s="1"/>
      <c r="AB27" s="1"/>
      <c r="AC27" s="1"/>
    </row>
    <row r="28" spans="2:32" x14ac:dyDescent="0.2">
      <c r="B28" s="1" t="s">
        <v>41</v>
      </c>
      <c r="C28" s="3">
        <f>'[1]2. Delegazioni'!C11</f>
        <v>2582</v>
      </c>
      <c r="D28" s="3">
        <f>'[1]2. Delegazioni'!D11</f>
        <v>2566</v>
      </c>
      <c r="E28" s="3">
        <f>'[1]2. Delegazioni'!E11</f>
        <v>2599</v>
      </c>
      <c r="F28" s="3">
        <f>'[1]2. Delegazioni'!F11</f>
        <v>3067</v>
      </c>
      <c r="G28" s="3">
        <f>'[1]2. Delegazioni'!G11</f>
        <v>3426</v>
      </c>
      <c r="H28" s="3">
        <f>G28-C28</f>
        <v>844</v>
      </c>
      <c r="I28" s="11">
        <f>(G28-C28)/C28</f>
        <v>0.32687838884585591</v>
      </c>
      <c r="V28" s="1"/>
      <c r="W28" s="1"/>
      <c r="X28" s="1"/>
      <c r="Y28" s="1"/>
      <c r="Z28" s="1"/>
      <c r="AA28" s="1"/>
      <c r="AB28" s="1"/>
      <c r="AC28" s="1"/>
    </row>
    <row r="29" spans="2:32" x14ac:dyDescent="0.2">
      <c r="B29" s="1" t="s">
        <v>42</v>
      </c>
      <c r="C29" s="3">
        <f>'[1]2. Delegazioni'!C12</f>
        <v>13606</v>
      </c>
      <c r="D29" s="3">
        <f>'[1]2. Delegazioni'!D12</f>
        <v>14404</v>
      </c>
      <c r="E29" s="3">
        <f>'[1]2. Delegazioni'!E12</f>
        <v>11675</v>
      </c>
      <c r="F29" s="3">
        <f>'[1]2. Delegazioni'!F12</f>
        <v>13096</v>
      </c>
      <c r="G29" s="3">
        <f>'[1]2. Delegazioni'!G12</f>
        <v>14668</v>
      </c>
      <c r="H29" s="3">
        <f t="shared" ref="H29:H31" si="8">G29-C29</f>
        <v>1062</v>
      </c>
      <c r="I29" s="11">
        <f t="shared" ref="I29:I31" si="9">(G29-C29)/C29</f>
        <v>7.8053799794208442E-2</v>
      </c>
      <c r="V29" s="1"/>
      <c r="W29" s="1"/>
      <c r="X29" s="1"/>
      <c r="Y29" s="1"/>
      <c r="Z29" s="1"/>
      <c r="AA29" s="1"/>
      <c r="AB29" s="1"/>
      <c r="AC29" s="1"/>
    </row>
    <row r="30" spans="2:32" x14ac:dyDescent="0.2">
      <c r="B30" s="1" t="s">
        <v>71</v>
      </c>
      <c r="C30" s="3">
        <f>'[1]2. Delegazioni'!C13</f>
        <v>10745</v>
      </c>
      <c r="D30" s="3">
        <f>'[1]2. Delegazioni'!D13</f>
        <v>10935</v>
      </c>
      <c r="E30" s="3">
        <f>'[1]2. Delegazioni'!E13</f>
        <v>10533</v>
      </c>
      <c r="F30" s="3">
        <f>'[1]2. Delegazioni'!F13</f>
        <v>11886</v>
      </c>
      <c r="G30" s="3">
        <f>'[1]2. Delegazioni'!G13</f>
        <v>12215</v>
      </c>
      <c r="H30" s="3">
        <f t="shared" si="8"/>
        <v>1470</v>
      </c>
      <c r="I30" s="11">
        <f t="shared" si="9"/>
        <v>0.13680781758957655</v>
      </c>
      <c r="V30" s="1"/>
      <c r="W30" s="1"/>
      <c r="X30" s="1"/>
      <c r="Y30" s="1"/>
      <c r="Z30" s="1"/>
      <c r="AA30" s="1"/>
      <c r="AB30" s="1"/>
      <c r="AC30" s="1"/>
    </row>
    <row r="31" spans="2:32" x14ac:dyDescent="0.2">
      <c r="B31" s="1" t="s">
        <v>43</v>
      </c>
      <c r="C31" s="3">
        <f>'[1]2. Delegazioni'!C14</f>
        <v>6586</v>
      </c>
      <c r="D31" s="3">
        <f>'[1]2. Delegazioni'!D14</f>
        <v>5826</v>
      </c>
      <c r="E31" s="3">
        <f>'[1]2. Delegazioni'!E14</f>
        <v>6286</v>
      </c>
      <c r="F31" s="3">
        <f>'[1]2. Delegazioni'!F14</f>
        <v>6740</v>
      </c>
      <c r="G31" s="3">
        <f>'[1]2. Delegazioni'!G14</f>
        <v>7124</v>
      </c>
      <c r="H31" s="3">
        <f t="shared" si="8"/>
        <v>538</v>
      </c>
      <c r="I31" s="11">
        <f t="shared" si="9"/>
        <v>8.1688430003036744E-2</v>
      </c>
      <c r="V31" s="1"/>
      <c r="W31" s="1"/>
      <c r="X31" s="1"/>
      <c r="Y31" s="1"/>
      <c r="Z31" s="1"/>
      <c r="AA31" s="1"/>
      <c r="AB31" s="1"/>
      <c r="AC31" s="1"/>
    </row>
    <row r="32" spans="2:32" x14ac:dyDescent="0.2">
      <c r="B32" s="45" t="s">
        <v>31</v>
      </c>
      <c r="C32" s="9">
        <f>SUM(C26:C31)</f>
        <v>51852</v>
      </c>
      <c r="D32" s="9">
        <f>SUM(D26:D31)</f>
        <v>50985</v>
      </c>
      <c r="E32" s="9">
        <f>SUM(E26:E31)</f>
        <v>47966</v>
      </c>
      <c r="F32" s="9">
        <f>SUM(F26:F31)</f>
        <v>53891</v>
      </c>
      <c r="G32" s="9">
        <f>SUM(G26:G31)</f>
        <v>59880</v>
      </c>
      <c r="H32" s="9">
        <f>G32-C32</f>
        <v>8028</v>
      </c>
      <c r="I32" s="46">
        <f>(G32-C32)/C32</f>
        <v>0.15482527192779449</v>
      </c>
      <c r="V32" s="1"/>
      <c r="W32" s="1"/>
      <c r="X32" s="1"/>
      <c r="Y32" s="1"/>
      <c r="Z32" s="1"/>
      <c r="AA32" s="1"/>
      <c r="AB32" s="1"/>
      <c r="AC32" s="1"/>
    </row>
    <row r="33" spans="2:45" s="1" customFormat="1" ht="24.95" customHeight="1" x14ac:dyDescent="0.2">
      <c r="B33" s="135" t="s">
        <v>126</v>
      </c>
      <c r="C33" s="116"/>
      <c r="D33" s="116"/>
      <c r="E33" s="116"/>
      <c r="F33" s="116"/>
      <c r="G33" s="116"/>
      <c r="H33" s="116"/>
      <c r="I33" s="116"/>
      <c r="J33" s="78"/>
      <c r="K33" s="88"/>
      <c r="L33" s="79"/>
    </row>
    <row r="34" spans="2:45" s="1" customFormat="1" x14ac:dyDescent="0.2">
      <c r="C34" s="79"/>
      <c r="D34" s="79"/>
      <c r="E34" s="79"/>
      <c r="F34" s="79"/>
      <c r="G34" s="79"/>
      <c r="H34" s="79"/>
      <c r="I34" s="88"/>
      <c r="J34" s="79"/>
      <c r="K34" s="88"/>
      <c r="L34" s="79"/>
    </row>
    <row r="35" spans="2:45" s="1" customFormat="1" ht="23.25" x14ac:dyDescent="0.2">
      <c r="B35" s="68"/>
      <c r="C35" s="182" t="s">
        <v>190</v>
      </c>
      <c r="D35" s="182" t="s">
        <v>191</v>
      </c>
      <c r="E35" s="182" t="s">
        <v>192</v>
      </c>
      <c r="F35" s="182" t="s">
        <v>193</v>
      </c>
      <c r="G35" s="182" t="s">
        <v>194</v>
      </c>
      <c r="H35" s="69"/>
      <c r="I35" s="88"/>
      <c r="J35" s="79"/>
      <c r="K35" s="88"/>
      <c r="L35" s="79"/>
    </row>
    <row r="36" spans="2:45" s="1" customFormat="1" x14ac:dyDescent="0.2">
      <c r="B36" s="68" t="s">
        <v>39</v>
      </c>
      <c r="C36" s="70">
        <f>C26/$C$26*100</f>
        <v>100</v>
      </c>
      <c r="D36" s="70">
        <f>D26/$C$26*100</f>
        <v>105.10024621878298</v>
      </c>
      <c r="E36" s="70">
        <f>E26/$C$26*100</f>
        <v>102.39183960604994</v>
      </c>
      <c r="F36" s="70">
        <f>F26/$C$26*100</f>
        <v>113.92894829405557</v>
      </c>
      <c r="G36" s="70">
        <f>G26/$C$26*100</f>
        <v>117.20014069644742</v>
      </c>
      <c r="H36" s="70"/>
      <c r="I36" s="88"/>
      <c r="J36" s="79"/>
      <c r="K36" s="88"/>
      <c r="L36" s="79"/>
    </row>
    <row r="37" spans="2:45" s="1" customFormat="1" x14ac:dyDescent="0.2">
      <c r="B37" s="68" t="s">
        <v>40</v>
      </c>
      <c r="C37" s="70">
        <f>C27/$C$27*100</f>
        <v>100</v>
      </c>
      <c r="D37" s="70">
        <f>D27/$C$27*100</f>
        <v>92.098127824402837</v>
      </c>
      <c r="E37" s="70">
        <f>E27/$C$27*100</f>
        <v>90.135571336346032</v>
      </c>
      <c r="F37" s="70">
        <f>F27/$C$27*100</f>
        <v>102.40800516462234</v>
      </c>
      <c r="G37" s="70">
        <f>G27/$C$27*100</f>
        <v>123.40219496449323</v>
      </c>
      <c r="H37" s="70"/>
      <c r="I37" s="88"/>
      <c r="J37" s="79"/>
      <c r="K37" s="88"/>
      <c r="L37" s="79"/>
    </row>
    <row r="38" spans="2:45" s="1" customFormat="1" x14ac:dyDescent="0.2">
      <c r="B38" s="68" t="s">
        <v>41</v>
      </c>
      <c r="C38" s="70">
        <f>C28/$C$28*100</f>
        <v>100</v>
      </c>
      <c r="D38" s="70">
        <f>D28/$C$28*100</f>
        <v>99.380325329202165</v>
      </c>
      <c r="E38" s="70">
        <f>E28/$C$28*100</f>
        <v>100.6584043377227</v>
      </c>
      <c r="F38" s="70">
        <f>F28/$C$28*100</f>
        <v>118.78388845855925</v>
      </c>
      <c r="G38" s="70">
        <f>G28/$C$28*100</f>
        <v>132.6878388845856</v>
      </c>
      <c r="H38" s="70"/>
      <c r="I38" s="88"/>
      <c r="J38" s="79"/>
      <c r="K38" s="88"/>
      <c r="L38" s="79"/>
    </row>
    <row r="39" spans="2:45" s="1" customFormat="1" x14ac:dyDescent="0.2">
      <c r="B39" s="68" t="s">
        <v>42</v>
      </c>
      <c r="C39" s="70">
        <f>C29/$C$29*100</f>
        <v>100</v>
      </c>
      <c r="D39" s="70">
        <f>D29/$C$29*100</f>
        <v>105.86505953255916</v>
      </c>
      <c r="E39" s="70">
        <f>E29/$C$29*100</f>
        <v>85.807731882992798</v>
      </c>
      <c r="F39" s="70">
        <f>F29/$C$29*100</f>
        <v>96.251653682199034</v>
      </c>
      <c r="G39" s="70">
        <f>G29/$C$29*100</f>
        <v>107.80537997942083</v>
      </c>
      <c r="H39" s="70"/>
      <c r="I39" s="88"/>
      <c r="J39" s="79"/>
      <c r="K39" s="88"/>
      <c r="L39" s="79"/>
    </row>
    <row r="40" spans="2:45" s="1" customFormat="1" x14ac:dyDescent="0.2">
      <c r="B40" s="68" t="s">
        <v>71</v>
      </c>
      <c r="C40" s="70">
        <f>C30/$C$30*100</f>
        <v>100</v>
      </c>
      <c r="D40" s="70">
        <f>D30/$C$30*100</f>
        <v>101.76826430898092</v>
      </c>
      <c r="E40" s="70">
        <f>E30/$C$30*100</f>
        <v>98.026989297347598</v>
      </c>
      <c r="F40" s="70">
        <f>F30/$C$30*100</f>
        <v>110.61889250814332</v>
      </c>
      <c r="G40" s="70">
        <f>G30/$C$30*100</f>
        <v>113.68078175895766</v>
      </c>
      <c r="H40" s="70"/>
      <c r="I40" s="88"/>
      <c r="J40" s="79"/>
      <c r="K40" s="88"/>
      <c r="L40" s="79"/>
    </row>
    <row r="41" spans="2:45" s="1" customFormat="1" x14ac:dyDescent="0.2">
      <c r="B41" s="68" t="s">
        <v>43</v>
      </c>
      <c r="C41" s="70">
        <f>C31/$C$31*100</f>
        <v>100</v>
      </c>
      <c r="D41" s="70">
        <f>D31/$C$31*100</f>
        <v>88.460370482842393</v>
      </c>
      <c r="E41" s="70">
        <f>E31/$C$31*100</f>
        <v>95.444883085332521</v>
      </c>
      <c r="F41" s="70">
        <f>F31/$C$31*100</f>
        <v>102.33829334952931</v>
      </c>
      <c r="G41" s="70">
        <f>G31/$C$31*100</f>
        <v>108.16884300030367</v>
      </c>
      <c r="H41" s="70"/>
      <c r="I41" s="88"/>
      <c r="J41" s="79"/>
      <c r="K41" s="88"/>
      <c r="L41" s="79"/>
    </row>
    <row r="42" spans="2:45" s="1" customFormat="1" x14ac:dyDescent="0.2">
      <c r="B42" s="68"/>
      <c r="C42" s="70"/>
      <c r="D42" s="70"/>
      <c r="E42" s="70"/>
      <c r="F42" s="70"/>
      <c r="G42" s="70"/>
      <c r="H42" s="70"/>
      <c r="I42" s="88"/>
      <c r="J42" s="79"/>
      <c r="K42" s="88"/>
      <c r="L42" s="79"/>
    </row>
    <row r="43" spans="2:45" s="1" customFormat="1" x14ac:dyDescent="0.2">
      <c r="C43" s="88"/>
      <c r="D43" s="88"/>
      <c r="E43" s="88"/>
      <c r="F43" s="88"/>
      <c r="G43" s="88"/>
      <c r="H43" s="88"/>
      <c r="I43" s="88"/>
      <c r="J43" s="79"/>
      <c r="K43" s="88"/>
      <c r="L43" s="79"/>
    </row>
    <row r="44" spans="2:45" s="1" customFormat="1" x14ac:dyDescent="0.2">
      <c r="B44" s="10"/>
      <c r="C44" s="79"/>
      <c r="D44" s="79"/>
      <c r="E44" s="79"/>
      <c r="F44" s="79"/>
      <c r="G44" s="79"/>
      <c r="H44" s="79"/>
      <c r="I44" s="88"/>
      <c r="J44" s="79"/>
      <c r="K44" s="88"/>
      <c r="L44" s="79"/>
    </row>
    <row r="45" spans="2:45" s="1" customFormat="1" x14ac:dyDescent="0.2"/>
    <row r="46" spans="2:45" s="1" customFormat="1" ht="24.95" customHeight="1" x14ac:dyDescent="0.2">
      <c r="B46" s="80" t="s">
        <v>200</v>
      </c>
      <c r="V46" s="118"/>
      <c r="W46" s="118"/>
      <c r="X46" s="118"/>
      <c r="Y46" s="118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</row>
    <row r="47" spans="2:45" s="1" customFormat="1" ht="25.5" x14ac:dyDescent="0.2">
      <c r="B47" s="2" t="s">
        <v>94</v>
      </c>
      <c r="C47" s="143" t="s">
        <v>186</v>
      </c>
      <c r="D47" s="143" t="s">
        <v>187</v>
      </c>
      <c r="E47" s="143" t="s">
        <v>188</v>
      </c>
      <c r="F47" s="143" t="s">
        <v>90</v>
      </c>
      <c r="G47" s="143" t="s">
        <v>185</v>
      </c>
      <c r="H47" s="83" t="s">
        <v>132</v>
      </c>
      <c r="I47" s="83" t="s">
        <v>133</v>
      </c>
      <c r="K47" s="120"/>
      <c r="L47" s="121"/>
      <c r="V47" s="118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</row>
    <row r="48" spans="2:45" s="1" customFormat="1" x14ac:dyDescent="0.2">
      <c r="B48" s="1" t="s">
        <v>39</v>
      </c>
      <c r="C48" s="88">
        <f>'[1]2. Delegazioni'!C18</f>
        <v>2729</v>
      </c>
      <c r="D48" s="88">
        <f>'[1]2. Delegazioni'!D18</f>
        <v>2854</v>
      </c>
      <c r="E48" s="88">
        <f>'[1]2. Delegazioni'!E18</f>
        <v>2656</v>
      </c>
      <c r="F48" s="88">
        <f>'[1]2. Delegazioni'!F18</f>
        <v>3176</v>
      </c>
      <c r="G48" s="88">
        <f>'[1]2. Delegazioni'!G18</f>
        <v>3473</v>
      </c>
      <c r="H48" s="88">
        <f>G48-C48</f>
        <v>744</v>
      </c>
      <c r="I48" s="79">
        <f>(G48-C48)/C48</f>
        <v>0.27262733602052036</v>
      </c>
      <c r="J48" s="88"/>
      <c r="K48" s="89"/>
    </row>
    <row r="49" spans="2:45" s="1" customFormat="1" x14ac:dyDescent="0.2">
      <c r="B49" s="1" t="s">
        <v>40</v>
      </c>
      <c r="C49" s="88">
        <f>'[1]2. Delegazioni'!C19</f>
        <v>13287</v>
      </c>
      <c r="D49" s="88">
        <f>'[1]2. Delegazioni'!D19</f>
        <v>11703</v>
      </c>
      <c r="E49" s="88">
        <f>'[1]2. Delegazioni'!E19</f>
        <v>11876</v>
      </c>
      <c r="F49" s="88">
        <f>'[1]2. Delegazioni'!F19</f>
        <v>13461</v>
      </c>
      <c r="G49" s="88">
        <f>'[1]2. Delegazioni'!G19</f>
        <v>15168</v>
      </c>
      <c r="H49" s="88">
        <f>G49-C49</f>
        <v>1881</v>
      </c>
      <c r="I49" s="79">
        <f>(G49-C49)/C49</f>
        <v>0.14156694513434184</v>
      </c>
      <c r="J49" s="88"/>
      <c r="K49" s="89"/>
    </row>
    <row r="50" spans="2:45" s="1" customFormat="1" x14ac:dyDescent="0.2">
      <c r="B50" s="1" t="s">
        <v>41</v>
      </c>
      <c r="C50" s="88">
        <f>'[1]2. Delegazioni'!C20</f>
        <v>2486</v>
      </c>
      <c r="D50" s="88">
        <f>'[1]2. Delegazioni'!D20</f>
        <v>2355</v>
      </c>
      <c r="E50" s="88">
        <f>'[1]2. Delegazioni'!E20</f>
        <v>2413</v>
      </c>
      <c r="F50" s="88">
        <f>'[1]2. Delegazioni'!F20</f>
        <v>2972</v>
      </c>
      <c r="G50" s="88">
        <f>'[1]2. Delegazioni'!G20</f>
        <v>3256</v>
      </c>
      <c r="H50" s="88">
        <f>G50-C50</f>
        <v>770</v>
      </c>
      <c r="I50" s="79">
        <f>(G50-C50)/C50</f>
        <v>0.30973451327433627</v>
      </c>
      <c r="J50" s="88"/>
      <c r="K50" s="89"/>
    </row>
    <row r="51" spans="2:45" s="1" customFormat="1" x14ac:dyDescent="0.2">
      <c r="B51" s="1" t="s">
        <v>42</v>
      </c>
      <c r="C51" s="88">
        <f>'[1]2. Delegazioni'!C21</f>
        <v>12408</v>
      </c>
      <c r="D51" s="88">
        <f>'[1]2. Delegazioni'!D21</f>
        <v>13201</v>
      </c>
      <c r="E51" s="88">
        <f>'[1]2. Delegazioni'!E21</f>
        <v>10601</v>
      </c>
      <c r="F51" s="88">
        <f>'[1]2. Delegazioni'!F21</f>
        <v>12426</v>
      </c>
      <c r="G51" s="88">
        <f>'[1]2. Delegazioni'!G21</f>
        <v>16058</v>
      </c>
      <c r="H51" s="88">
        <f t="shared" ref="H51:H53" si="10">G51-C51</f>
        <v>3650</v>
      </c>
      <c r="I51" s="79">
        <f t="shared" ref="I51:I53" si="11">(G51-C51)/C51</f>
        <v>0.2941650548033527</v>
      </c>
      <c r="J51" s="88"/>
      <c r="K51" s="89"/>
    </row>
    <row r="52" spans="2:45" s="1" customFormat="1" x14ac:dyDescent="0.2">
      <c r="B52" s="1" t="s">
        <v>71</v>
      </c>
      <c r="C52" s="88">
        <f>'[1]2. Delegazioni'!C22</f>
        <v>8801</v>
      </c>
      <c r="D52" s="88">
        <f>'[1]2. Delegazioni'!D22</f>
        <v>9029</v>
      </c>
      <c r="E52" s="88">
        <f>'[1]2. Delegazioni'!E22</f>
        <v>9034</v>
      </c>
      <c r="F52" s="88">
        <f>'[1]2. Delegazioni'!F22</f>
        <v>10251</v>
      </c>
      <c r="G52" s="88">
        <f>'[1]2. Delegazioni'!G22</f>
        <v>11843</v>
      </c>
      <c r="H52" s="88">
        <f t="shared" si="10"/>
        <v>3042</v>
      </c>
      <c r="I52" s="79">
        <f t="shared" si="11"/>
        <v>0.34564254062038402</v>
      </c>
      <c r="J52" s="88"/>
      <c r="K52" s="89"/>
    </row>
    <row r="53" spans="2:45" s="1" customFormat="1" x14ac:dyDescent="0.2">
      <c r="B53" s="1" t="s">
        <v>43</v>
      </c>
      <c r="C53" s="88">
        <f>'[1]2. Delegazioni'!C23</f>
        <v>5570</v>
      </c>
      <c r="D53" s="88">
        <f>'[1]2. Delegazioni'!D23</f>
        <v>5280</v>
      </c>
      <c r="E53" s="88">
        <f>'[1]2. Delegazioni'!E23</f>
        <v>5501</v>
      </c>
      <c r="F53" s="88">
        <f>'[1]2. Delegazioni'!F23</f>
        <v>6487</v>
      </c>
      <c r="G53" s="88">
        <f>'[1]2. Delegazioni'!G23</f>
        <v>6889</v>
      </c>
      <c r="H53" s="88">
        <f t="shared" si="10"/>
        <v>1319</v>
      </c>
      <c r="I53" s="79">
        <f t="shared" si="11"/>
        <v>0.23680430879712747</v>
      </c>
      <c r="J53" s="88"/>
      <c r="K53" s="89"/>
    </row>
    <row r="54" spans="2:45" s="1" customFormat="1" ht="14.25" x14ac:dyDescent="0.2">
      <c r="B54" s="136" t="s">
        <v>31</v>
      </c>
      <c r="C54" s="84">
        <f>SUM(C48:C53)</f>
        <v>45281</v>
      </c>
      <c r="D54" s="84">
        <f>SUM(D48:D53)</f>
        <v>44422</v>
      </c>
      <c r="E54" s="84">
        <f>SUM(E48:E53)</f>
        <v>42081</v>
      </c>
      <c r="F54" s="84">
        <f>SUM(F48:F53)</f>
        <v>48773</v>
      </c>
      <c r="G54" s="84">
        <f>SUM(G48:G53)</f>
        <v>56687</v>
      </c>
      <c r="H54" s="84">
        <f>G54-C54</f>
        <v>11406</v>
      </c>
      <c r="I54" s="85">
        <f>(G54-C54)/C54</f>
        <v>0.25189373026214085</v>
      </c>
      <c r="J54" s="88"/>
      <c r="K54" s="89"/>
      <c r="V54" s="118"/>
      <c r="W54" s="118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</row>
    <row r="55" spans="2:45" s="1" customFormat="1" ht="24.95" customHeight="1" x14ac:dyDescent="0.2">
      <c r="B55" s="135" t="s">
        <v>126</v>
      </c>
      <c r="C55" s="116"/>
      <c r="D55" s="116"/>
      <c r="E55" s="116"/>
      <c r="F55" s="116"/>
      <c r="G55" s="116"/>
      <c r="H55" s="116"/>
      <c r="I55" s="116"/>
      <c r="J55" s="78"/>
      <c r="K55" s="88"/>
      <c r="L55" s="79"/>
      <c r="V55" s="118"/>
      <c r="W55" s="118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</row>
    <row r="56" spans="2:45" s="1" customFormat="1" ht="14.25" x14ac:dyDescent="0.2">
      <c r="C56" s="88"/>
      <c r="D56" s="88"/>
      <c r="E56" s="88"/>
      <c r="F56" s="88"/>
      <c r="G56" s="88"/>
      <c r="H56" s="88"/>
      <c r="I56" s="88"/>
      <c r="J56" s="79"/>
      <c r="K56" s="88"/>
      <c r="L56" s="79"/>
      <c r="V56" s="118"/>
      <c r="W56" s="118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</row>
    <row r="57" spans="2:45" s="1" customFormat="1" ht="23.25" x14ac:dyDescent="0.2">
      <c r="B57" s="68"/>
      <c r="C57" s="182" t="s">
        <v>190</v>
      </c>
      <c r="D57" s="182" t="s">
        <v>191</v>
      </c>
      <c r="E57" s="182" t="s">
        <v>192</v>
      </c>
      <c r="F57" s="182" t="s">
        <v>193</v>
      </c>
      <c r="G57" s="182" t="s">
        <v>194</v>
      </c>
      <c r="H57" s="117"/>
      <c r="I57" s="88"/>
      <c r="J57" s="79"/>
      <c r="K57" s="88"/>
      <c r="L57" s="79"/>
      <c r="V57" s="118"/>
      <c r="W57" s="118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</row>
    <row r="58" spans="2:45" s="1" customFormat="1" ht="14.25" x14ac:dyDescent="0.2">
      <c r="B58" s="68" t="s">
        <v>39</v>
      </c>
      <c r="C58" s="70">
        <f>C48/$C$48*100</f>
        <v>100</v>
      </c>
      <c r="D58" s="70">
        <f>D48/$C$48*100</f>
        <v>104.5804323928179</v>
      </c>
      <c r="E58" s="70">
        <f>E48/$C$48*100</f>
        <v>97.325027482594365</v>
      </c>
      <c r="F58" s="70">
        <f>F48/$C$48*100</f>
        <v>116.37962623671673</v>
      </c>
      <c r="G58" s="70">
        <f>G48/$C$48*100</f>
        <v>127.26273360205202</v>
      </c>
      <c r="H58" s="88"/>
      <c r="I58" s="88"/>
      <c r="J58" s="79"/>
      <c r="K58" s="88"/>
      <c r="L58" s="79"/>
      <c r="V58" s="118"/>
      <c r="W58" s="118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</row>
    <row r="59" spans="2:45" s="1" customFormat="1" ht="14.25" x14ac:dyDescent="0.2">
      <c r="B59" s="68" t="s">
        <v>40</v>
      </c>
      <c r="C59" s="70">
        <f>C49/$C$49*100</f>
        <v>100</v>
      </c>
      <c r="D59" s="70">
        <f>D49/$C$49*100</f>
        <v>88.078573041318592</v>
      </c>
      <c r="E59" s="70">
        <f>E49/$C$49*100</f>
        <v>89.380597576578609</v>
      </c>
      <c r="F59" s="70">
        <f>F49/$C$49*100</f>
        <v>101.30955068864303</v>
      </c>
      <c r="G59" s="70">
        <f>G49/$C$49*100</f>
        <v>114.15669451343418</v>
      </c>
      <c r="H59" s="88"/>
      <c r="I59" s="88"/>
      <c r="J59" s="79"/>
      <c r="K59" s="88"/>
      <c r="L59" s="79"/>
      <c r="V59" s="118"/>
      <c r="W59" s="118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</row>
    <row r="60" spans="2:45" s="1" customFormat="1" ht="14.25" x14ac:dyDescent="0.2">
      <c r="B60" s="68" t="s">
        <v>41</v>
      </c>
      <c r="C60" s="70">
        <f>C50/$C$50*100</f>
        <v>100</v>
      </c>
      <c r="D60" s="70">
        <f>D50/$C$50*100</f>
        <v>94.730490748189865</v>
      </c>
      <c r="E60" s="70">
        <f>E50/$C$50*100</f>
        <v>97.063555913113433</v>
      </c>
      <c r="F60" s="70">
        <f>F50/$C$50*100</f>
        <v>119.54947707160098</v>
      </c>
      <c r="G60" s="70">
        <f>G50/$C$50*100</f>
        <v>130.97345132743362</v>
      </c>
      <c r="H60" s="88"/>
      <c r="I60" s="88"/>
      <c r="J60" s="79"/>
      <c r="K60" s="88"/>
      <c r="L60" s="79"/>
      <c r="V60" s="118"/>
      <c r="W60" s="118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</row>
    <row r="61" spans="2:45" s="1" customFormat="1" ht="14.25" x14ac:dyDescent="0.2">
      <c r="B61" s="68" t="s">
        <v>42</v>
      </c>
      <c r="C61" s="70">
        <f>C51/$C$51*100</f>
        <v>100</v>
      </c>
      <c r="D61" s="70">
        <f>D51/$C$51*100</f>
        <v>106.39103803997421</v>
      </c>
      <c r="E61" s="70">
        <f>E51/$C$51*100</f>
        <v>85.43681495809156</v>
      </c>
      <c r="F61" s="70">
        <f>F51/$C$51*100</f>
        <v>100.1450676982592</v>
      </c>
      <c r="G61" s="70">
        <f>G51/$C$51*100</f>
        <v>129.41650548033527</v>
      </c>
      <c r="H61" s="88"/>
      <c r="I61" s="88"/>
      <c r="J61" s="79"/>
      <c r="K61" s="88"/>
      <c r="L61" s="79"/>
      <c r="V61" s="118"/>
      <c r="W61" s="118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</row>
    <row r="62" spans="2:45" s="1" customFormat="1" ht="14.25" x14ac:dyDescent="0.2">
      <c r="B62" s="68" t="s">
        <v>71</v>
      </c>
      <c r="C62" s="70">
        <f>C52/$C$52*100</f>
        <v>100</v>
      </c>
      <c r="D62" s="70">
        <f>D52/$C$52*100</f>
        <v>102.59061470287467</v>
      </c>
      <c r="E62" s="70">
        <f>E52/$C$52*100</f>
        <v>102.6474264288149</v>
      </c>
      <c r="F62" s="70">
        <f>F52/$C$52*100</f>
        <v>116.47540052266787</v>
      </c>
      <c r="G62" s="70">
        <f>G52/$C$52*100</f>
        <v>134.5642540620384</v>
      </c>
      <c r="H62" s="88"/>
      <c r="I62" s="88"/>
      <c r="J62" s="79"/>
      <c r="K62" s="88"/>
      <c r="L62" s="79"/>
      <c r="V62" s="118"/>
      <c r="W62" s="118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</row>
    <row r="63" spans="2:45" s="1" customFormat="1" ht="14.25" x14ac:dyDescent="0.2">
      <c r="B63" s="68" t="s">
        <v>43</v>
      </c>
      <c r="C63" s="70">
        <f>C53/$C$53*100</f>
        <v>100</v>
      </c>
      <c r="D63" s="70">
        <f>D53/$C$53*100</f>
        <v>94.7935368043088</v>
      </c>
      <c r="E63" s="70">
        <f>E53/$C$53*100</f>
        <v>98.761220825852774</v>
      </c>
      <c r="F63" s="70">
        <f>F53/$C$53*100</f>
        <v>116.46319569120287</v>
      </c>
      <c r="G63" s="70">
        <f>G53/$C$53*100</f>
        <v>123.68043087971274</v>
      </c>
      <c r="H63" s="88"/>
      <c r="I63" s="88"/>
      <c r="J63" s="79"/>
      <c r="K63" s="88"/>
      <c r="L63" s="79"/>
      <c r="V63" s="118"/>
      <c r="W63" s="118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</row>
    <row r="64" spans="2:45" s="1" customFormat="1" ht="14.25" x14ac:dyDescent="0.2">
      <c r="B64" s="68"/>
      <c r="C64" s="70"/>
      <c r="D64" s="70"/>
      <c r="E64" s="70"/>
      <c r="F64" s="70"/>
      <c r="G64" s="70"/>
      <c r="H64" s="88"/>
      <c r="I64" s="88"/>
      <c r="J64" s="79"/>
      <c r="K64" s="88"/>
      <c r="L64" s="79"/>
      <c r="V64" s="118"/>
      <c r="W64" s="118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</row>
    <row r="65" spans="2:45" s="1" customFormat="1" x14ac:dyDescent="0.2"/>
    <row r="66" spans="2:45" s="1" customFormat="1" x14ac:dyDescent="0.2"/>
    <row r="67" spans="2:45" s="1" customFormat="1" x14ac:dyDescent="0.2"/>
    <row r="68" spans="2:45" s="1" customFormat="1" ht="24.95" customHeight="1" x14ac:dyDescent="0.2">
      <c r="B68" s="80" t="s">
        <v>201</v>
      </c>
      <c r="V68" s="118"/>
      <c r="W68" s="118"/>
      <c r="X68" s="118"/>
      <c r="Y68" s="118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</row>
    <row r="69" spans="2:45" s="1" customFormat="1" ht="25.5" x14ac:dyDescent="0.2">
      <c r="B69" s="2" t="s">
        <v>95</v>
      </c>
      <c r="C69" s="143" t="s">
        <v>186</v>
      </c>
      <c r="D69" s="143" t="s">
        <v>187</v>
      </c>
      <c r="E69" s="143" t="s">
        <v>188</v>
      </c>
      <c r="F69" s="143" t="s">
        <v>90</v>
      </c>
      <c r="G69" s="143" t="s">
        <v>185</v>
      </c>
      <c r="H69" s="83" t="s">
        <v>135</v>
      </c>
      <c r="K69" s="120"/>
      <c r="L69" s="121"/>
      <c r="V69" s="118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</row>
    <row r="70" spans="2:45" s="1" customFormat="1" x14ac:dyDescent="0.2">
      <c r="B70" s="1" t="s">
        <v>39</v>
      </c>
      <c r="C70" s="88">
        <f t="shared" ref="C70:G76" si="12">C26-C48</f>
        <v>114</v>
      </c>
      <c r="D70" s="88">
        <f t="shared" si="12"/>
        <v>134</v>
      </c>
      <c r="E70" s="88">
        <f t="shared" si="12"/>
        <v>255</v>
      </c>
      <c r="F70" s="88">
        <f t="shared" si="12"/>
        <v>63</v>
      </c>
      <c r="G70" s="88">
        <f t="shared" si="12"/>
        <v>-141</v>
      </c>
      <c r="H70" s="88">
        <f t="shared" ref="H70:H76" si="13">G70-C70</f>
        <v>-255</v>
      </c>
      <c r="J70" s="88"/>
      <c r="K70" s="89"/>
    </row>
    <row r="71" spans="2:45" s="1" customFormat="1" x14ac:dyDescent="0.2">
      <c r="B71" s="1" t="s">
        <v>40</v>
      </c>
      <c r="C71" s="88">
        <f t="shared" si="12"/>
        <v>2203</v>
      </c>
      <c r="D71" s="88">
        <f t="shared" si="12"/>
        <v>2563</v>
      </c>
      <c r="E71" s="88">
        <f t="shared" si="12"/>
        <v>2086</v>
      </c>
      <c r="F71" s="88">
        <f t="shared" si="12"/>
        <v>2402</v>
      </c>
      <c r="G71" s="88">
        <f t="shared" si="12"/>
        <v>3947</v>
      </c>
      <c r="H71" s="88">
        <f t="shared" si="13"/>
        <v>1744</v>
      </c>
      <c r="J71" s="88"/>
      <c r="K71" s="89"/>
    </row>
    <row r="72" spans="2:45" s="1" customFormat="1" x14ac:dyDescent="0.2">
      <c r="B72" s="1" t="s">
        <v>41</v>
      </c>
      <c r="C72" s="88">
        <f t="shared" si="12"/>
        <v>96</v>
      </c>
      <c r="D72" s="88">
        <f t="shared" si="12"/>
        <v>211</v>
      </c>
      <c r="E72" s="88">
        <f t="shared" si="12"/>
        <v>186</v>
      </c>
      <c r="F72" s="88">
        <f t="shared" si="12"/>
        <v>95</v>
      </c>
      <c r="G72" s="88">
        <f t="shared" si="12"/>
        <v>170</v>
      </c>
      <c r="H72" s="88">
        <f>H28-H50</f>
        <v>74</v>
      </c>
      <c r="J72" s="88"/>
      <c r="K72" s="89"/>
    </row>
    <row r="73" spans="2:45" s="1" customFormat="1" x14ac:dyDescent="0.2">
      <c r="B73" s="1" t="s">
        <v>42</v>
      </c>
      <c r="C73" s="88">
        <f t="shared" si="12"/>
        <v>1198</v>
      </c>
      <c r="D73" s="88">
        <f t="shared" si="12"/>
        <v>1203</v>
      </c>
      <c r="E73" s="88">
        <f t="shared" si="12"/>
        <v>1074</v>
      </c>
      <c r="F73" s="88">
        <f t="shared" si="12"/>
        <v>670</v>
      </c>
      <c r="G73" s="88">
        <f t="shared" si="12"/>
        <v>-1390</v>
      </c>
      <c r="H73" s="88">
        <f>H29-H51</f>
        <v>-2588</v>
      </c>
      <c r="J73" s="88"/>
      <c r="K73" s="89"/>
    </row>
    <row r="74" spans="2:45" s="1" customFormat="1" x14ac:dyDescent="0.2">
      <c r="B74" s="1" t="s">
        <v>71</v>
      </c>
      <c r="C74" s="88">
        <f t="shared" si="12"/>
        <v>1944</v>
      </c>
      <c r="D74" s="88">
        <f t="shared" si="12"/>
        <v>1906</v>
      </c>
      <c r="E74" s="88">
        <f t="shared" si="12"/>
        <v>1499</v>
      </c>
      <c r="F74" s="88">
        <f t="shared" si="12"/>
        <v>1635</v>
      </c>
      <c r="G74" s="88">
        <f t="shared" si="12"/>
        <v>372</v>
      </c>
      <c r="H74" s="88">
        <f>H30-H52</f>
        <v>-1572</v>
      </c>
      <c r="J74" s="88"/>
      <c r="K74" s="89"/>
    </row>
    <row r="75" spans="2:45" s="1" customFormat="1" x14ac:dyDescent="0.2">
      <c r="B75" s="1" t="s">
        <v>43</v>
      </c>
      <c r="C75" s="88">
        <f t="shared" si="12"/>
        <v>1016</v>
      </c>
      <c r="D75" s="88">
        <f t="shared" si="12"/>
        <v>546</v>
      </c>
      <c r="E75" s="88">
        <f t="shared" si="12"/>
        <v>785</v>
      </c>
      <c r="F75" s="88">
        <f t="shared" si="12"/>
        <v>253</v>
      </c>
      <c r="G75" s="88">
        <f t="shared" si="12"/>
        <v>235</v>
      </c>
      <c r="H75" s="88">
        <f>H31-H53</f>
        <v>-781</v>
      </c>
      <c r="J75" s="88"/>
      <c r="K75" s="89"/>
    </row>
    <row r="76" spans="2:45" s="1" customFormat="1" ht="14.25" x14ac:dyDescent="0.2">
      <c r="B76" s="136" t="s">
        <v>31</v>
      </c>
      <c r="C76" s="84">
        <f t="shared" si="12"/>
        <v>6571</v>
      </c>
      <c r="D76" s="84">
        <f t="shared" si="12"/>
        <v>6563</v>
      </c>
      <c r="E76" s="84">
        <f t="shared" si="12"/>
        <v>5885</v>
      </c>
      <c r="F76" s="84">
        <f t="shared" si="12"/>
        <v>5118</v>
      </c>
      <c r="G76" s="84">
        <f t="shared" si="12"/>
        <v>3193</v>
      </c>
      <c r="H76" s="84">
        <f t="shared" si="13"/>
        <v>-3378</v>
      </c>
      <c r="J76" s="88"/>
      <c r="K76" s="89"/>
      <c r="V76" s="118"/>
      <c r="W76" s="118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</row>
    <row r="77" spans="2:45" s="1" customFormat="1" ht="24.95" customHeight="1" x14ac:dyDescent="0.2">
      <c r="B77" s="135" t="s">
        <v>126</v>
      </c>
      <c r="C77" s="116"/>
      <c r="D77" s="116"/>
      <c r="E77" s="116"/>
      <c r="F77" s="116"/>
      <c r="G77" s="116"/>
      <c r="H77" s="116"/>
      <c r="J77" s="78"/>
      <c r="K77" s="88"/>
      <c r="L77" s="79"/>
      <c r="V77" s="118"/>
      <c r="W77" s="118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</row>
    <row r="78" spans="2:45" s="1" customFormat="1" ht="14.25" x14ac:dyDescent="0.2">
      <c r="C78" s="88"/>
      <c r="D78" s="88"/>
      <c r="E78" s="88"/>
      <c r="F78" s="88"/>
      <c r="G78" s="88"/>
      <c r="H78" s="88"/>
      <c r="I78" s="88"/>
      <c r="J78" s="79"/>
      <c r="K78" s="88"/>
      <c r="L78" s="79"/>
      <c r="V78" s="118"/>
      <c r="W78" s="118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</row>
    <row r="79" spans="2:45" s="1" customFormat="1" ht="14.25" x14ac:dyDescent="0.2">
      <c r="G79" s="117"/>
      <c r="H79" s="117"/>
      <c r="I79" s="88"/>
      <c r="J79" s="79"/>
      <c r="K79" s="88"/>
      <c r="L79" s="79"/>
      <c r="V79" s="118"/>
      <c r="W79" s="118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</row>
    <row r="80" spans="2:45" s="1" customFormat="1" ht="14.25" x14ac:dyDescent="0.2">
      <c r="B80" s="68"/>
      <c r="C80" s="70"/>
      <c r="D80" s="70"/>
      <c r="E80" s="70"/>
      <c r="F80" s="70"/>
      <c r="G80" s="70"/>
      <c r="H80" s="70"/>
      <c r="I80" s="70"/>
      <c r="J80" s="79"/>
      <c r="K80" s="88"/>
      <c r="L80" s="79"/>
      <c r="V80" s="118"/>
      <c r="W80" s="118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</row>
    <row r="81" spans="2:45" s="1" customFormat="1" ht="23.25" x14ac:dyDescent="0.2">
      <c r="B81" s="68"/>
      <c r="C81" s="182" t="s">
        <v>190</v>
      </c>
      <c r="D81" s="182" t="s">
        <v>191</v>
      </c>
      <c r="E81" s="182" t="s">
        <v>192</v>
      </c>
      <c r="F81" s="182" t="s">
        <v>193</v>
      </c>
      <c r="G81" s="182" t="s">
        <v>194</v>
      </c>
      <c r="H81" s="70"/>
      <c r="I81" s="70"/>
      <c r="J81" s="79"/>
      <c r="K81" s="88"/>
      <c r="L81" s="79"/>
      <c r="V81" s="118"/>
      <c r="W81" s="118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</row>
    <row r="82" spans="2:45" s="1" customFormat="1" ht="14.25" x14ac:dyDescent="0.2">
      <c r="B82" s="68" t="s">
        <v>39</v>
      </c>
      <c r="C82" s="70">
        <f>C70/$C$70*100</f>
        <v>100</v>
      </c>
      <c r="D82" s="70">
        <f>D70/$C$70*100</f>
        <v>117.54385964912282</v>
      </c>
      <c r="E82" s="70">
        <f>E70/$C$70*100</f>
        <v>223.68421052631581</v>
      </c>
      <c r="F82" s="70">
        <f>F70/$C$70*100</f>
        <v>55.26315789473685</v>
      </c>
      <c r="G82" s="70">
        <f>G70/$C$70*100</f>
        <v>-123.68421052631579</v>
      </c>
      <c r="H82" s="70"/>
      <c r="I82" s="70"/>
      <c r="J82" s="79"/>
      <c r="K82" s="88"/>
      <c r="L82" s="79"/>
      <c r="V82" s="118"/>
      <c r="W82" s="118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</row>
    <row r="83" spans="2:45" s="1" customFormat="1" ht="14.25" x14ac:dyDescent="0.2">
      <c r="B83" s="68" t="s">
        <v>40</v>
      </c>
      <c r="C83" s="70">
        <f>C71/$C$71*100</f>
        <v>100</v>
      </c>
      <c r="D83" s="70">
        <f>D71/$C$71*100</f>
        <v>116.34135270086246</v>
      </c>
      <c r="E83" s="70">
        <f>E71/$C$71*100</f>
        <v>94.6890603722197</v>
      </c>
      <c r="F83" s="70">
        <f>F71/$C$71*100</f>
        <v>109.03313663186564</v>
      </c>
      <c r="G83" s="70">
        <f>G71/$C$71*100</f>
        <v>179.16477530640037</v>
      </c>
      <c r="H83" s="70"/>
      <c r="I83" s="70"/>
      <c r="J83" s="79"/>
      <c r="K83" s="88"/>
      <c r="L83" s="79"/>
      <c r="V83" s="118"/>
      <c r="W83" s="118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119"/>
    </row>
    <row r="84" spans="2:45" s="1" customFormat="1" ht="14.25" x14ac:dyDescent="0.2">
      <c r="B84" s="68" t="s">
        <v>41</v>
      </c>
      <c r="C84" s="70">
        <f>C72/$C$72*100</f>
        <v>100</v>
      </c>
      <c r="D84" s="70">
        <f>D72/$C$72*100</f>
        <v>219.79166666666666</v>
      </c>
      <c r="E84" s="70">
        <f>E72/$C$72*100</f>
        <v>193.75</v>
      </c>
      <c r="F84" s="70">
        <f>F72/$C$72*100</f>
        <v>98.958333333333343</v>
      </c>
      <c r="G84" s="70">
        <f>G72/$C$72*100</f>
        <v>177.08333333333331</v>
      </c>
      <c r="H84" s="70"/>
      <c r="I84" s="70"/>
      <c r="J84" s="79"/>
      <c r="K84" s="88"/>
      <c r="L84" s="79"/>
      <c r="V84" s="118"/>
      <c r="W84" s="118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119"/>
    </row>
    <row r="85" spans="2:45" s="1" customFormat="1" ht="14.25" x14ac:dyDescent="0.2">
      <c r="B85" s="68" t="s">
        <v>42</v>
      </c>
      <c r="C85" s="70">
        <f>C73/$C$73*100</f>
        <v>100</v>
      </c>
      <c r="D85" s="70">
        <f>D73/$C$73*100</f>
        <v>100.41736227045075</v>
      </c>
      <c r="E85" s="70">
        <f>E73/$C$73*100</f>
        <v>89.649415692821364</v>
      </c>
      <c r="F85" s="70">
        <f>F73/$C$73*100</f>
        <v>55.926544240400666</v>
      </c>
      <c r="G85" s="70">
        <f>G73/$C$73*100</f>
        <v>-116.02671118530886</v>
      </c>
      <c r="H85" s="70"/>
      <c r="I85" s="70"/>
      <c r="J85" s="79"/>
      <c r="K85" s="88"/>
      <c r="L85" s="79"/>
      <c r="V85" s="118"/>
      <c r="W85" s="118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119"/>
    </row>
    <row r="86" spans="2:45" s="1" customFormat="1" ht="14.25" x14ac:dyDescent="0.2">
      <c r="B86" s="68" t="s">
        <v>71</v>
      </c>
      <c r="C86" s="70">
        <f>C74/$C$74*100</f>
        <v>100</v>
      </c>
      <c r="D86" s="70">
        <f>D74/$C$74*100</f>
        <v>98.045267489711932</v>
      </c>
      <c r="E86" s="70">
        <f>E74/$C$74*100</f>
        <v>77.109053497942384</v>
      </c>
      <c r="F86" s="70">
        <f>F74/$C$74*100</f>
        <v>84.104938271604937</v>
      </c>
      <c r="G86" s="70">
        <f>G74/$C$74*100</f>
        <v>19.1358024691358</v>
      </c>
      <c r="H86" s="70"/>
      <c r="I86" s="70"/>
      <c r="J86" s="79"/>
      <c r="K86" s="88"/>
      <c r="L86" s="79"/>
      <c r="V86" s="118"/>
      <c r="W86" s="118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</row>
    <row r="87" spans="2:45" s="1" customFormat="1" ht="14.25" x14ac:dyDescent="0.2">
      <c r="B87" s="68" t="s">
        <v>43</v>
      </c>
      <c r="C87" s="70">
        <f>C75/$C$75*100</f>
        <v>100</v>
      </c>
      <c r="D87" s="70">
        <f>D75/$C$75*100</f>
        <v>53.740157480314963</v>
      </c>
      <c r="E87" s="70">
        <f>E75/$C$75*100</f>
        <v>77.263779527559052</v>
      </c>
      <c r="F87" s="70">
        <f>F75/$C$75*100</f>
        <v>24.901574803149607</v>
      </c>
      <c r="G87" s="70">
        <f>G75/$C$75*100</f>
        <v>23.129921259842519</v>
      </c>
      <c r="H87" s="70"/>
      <c r="I87" s="70"/>
      <c r="J87" s="79"/>
      <c r="K87" s="88"/>
      <c r="L87" s="79"/>
      <c r="V87" s="118"/>
      <c r="W87" s="118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19"/>
    </row>
    <row r="88" spans="2:45" s="1" customFormat="1" ht="14.25" x14ac:dyDescent="0.2">
      <c r="B88" s="68"/>
      <c r="C88" s="70"/>
      <c r="D88" s="70"/>
      <c r="E88" s="70"/>
      <c r="F88" s="70"/>
      <c r="G88" s="70"/>
      <c r="H88" s="70"/>
      <c r="I88" s="70"/>
      <c r="J88" s="79"/>
      <c r="K88" s="88"/>
      <c r="L88" s="79"/>
      <c r="V88" s="118"/>
      <c r="W88" s="118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</row>
    <row r="89" spans="2:45" s="1" customFormat="1" x14ac:dyDescent="0.2">
      <c r="B89" s="68"/>
      <c r="C89" s="68"/>
      <c r="D89" s="68"/>
      <c r="E89" s="68"/>
      <c r="F89" s="68"/>
      <c r="G89" s="68"/>
      <c r="H89" s="68"/>
      <c r="I89" s="68"/>
    </row>
    <row r="90" spans="2:45" s="1" customFormat="1" x14ac:dyDescent="0.2"/>
    <row r="91" spans="2:45" s="1" customFormat="1" x14ac:dyDescent="0.2"/>
    <row r="92" spans="2:45" s="1" customFormat="1" x14ac:dyDescent="0.2"/>
    <row r="93" spans="2:45" s="1" customFormat="1" x14ac:dyDescent="0.2"/>
    <row r="94" spans="2:45" s="1" customFormat="1" x14ac:dyDescent="0.2"/>
    <row r="95" spans="2:45" s="1" customFormat="1" x14ac:dyDescent="0.2"/>
    <row r="96" spans="2:45" x14ac:dyDescent="0.2">
      <c r="C96" s="88"/>
      <c r="D96" s="88"/>
      <c r="E96" s="88"/>
      <c r="F96" s="88"/>
      <c r="G96" s="88"/>
    </row>
  </sheetData>
  <sheetProtection sheet="1" objects="1" scenarios="1"/>
  <mergeCells count="6">
    <mergeCell ref="B20:T22"/>
    <mergeCell ref="B2:T4"/>
    <mergeCell ref="C7:E7"/>
    <mergeCell ref="F7:H7"/>
    <mergeCell ref="I7:J7"/>
    <mergeCell ref="O7:Q7"/>
  </mergeCells>
  <pageMargins left="0.7" right="0.7" top="0.75" bottom="0.75" header="0.3" footer="0.3"/>
  <pageSetup paperSize="9"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theme="0"/>
    <pageSetUpPr fitToPage="1"/>
  </sheetPr>
  <dimension ref="B2:Z59"/>
  <sheetViews>
    <sheetView tabSelected="1" zoomScaleNormal="100" zoomScalePageLayoutView="125" workbookViewId="0">
      <selection activeCell="B48" sqref="B48:H53"/>
    </sheetView>
  </sheetViews>
  <sheetFormatPr defaultColWidth="8.75" defaultRowHeight="12.75" x14ac:dyDescent="0.2"/>
  <cols>
    <col min="1" max="1" width="4.125" style="30" customWidth="1"/>
    <col min="2" max="2" width="18.875" style="30" customWidth="1"/>
    <col min="3" max="20" width="8.125" style="30" customWidth="1"/>
    <col min="21" max="22" width="8.75" style="30"/>
    <col min="23" max="23" width="7.375" style="30" customWidth="1"/>
    <col min="24" max="25" width="8.75" style="30"/>
    <col min="26" max="26" width="8" style="30" customWidth="1"/>
    <col min="27" max="28" width="8.75" style="30"/>
    <col min="29" max="29" width="7.625" style="30" customWidth="1"/>
    <col min="30" max="31" width="8.75" style="30"/>
    <col min="32" max="32" width="7.875" style="30" customWidth="1"/>
    <col min="33" max="34" width="8.75" style="30"/>
    <col min="35" max="35" width="8.25" style="30" customWidth="1"/>
    <col min="36" max="16384" width="8.75" style="30"/>
  </cols>
  <sheetData>
    <row r="2" spans="2:26" ht="15" customHeight="1" x14ac:dyDescent="0.2">
      <c r="B2" s="156" t="s">
        <v>142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</row>
    <row r="3" spans="2:26" x14ac:dyDescent="0.2"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</row>
    <row r="4" spans="2:26" x14ac:dyDescent="0.2"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</row>
    <row r="5" spans="2:26" ht="13.5" customHeight="1" x14ac:dyDescent="0.2">
      <c r="C5" s="31"/>
      <c r="D5" s="31"/>
      <c r="E5" s="31"/>
      <c r="F5" s="31"/>
      <c r="G5" s="31"/>
      <c r="H5" s="31"/>
      <c r="I5" s="31"/>
      <c r="J5" s="31"/>
      <c r="K5" s="31"/>
      <c r="L5" s="31"/>
      <c r="O5" s="30" t="s">
        <v>23</v>
      </c>
    </row>
    <row r="6" spans="2:26" s="32" customFormat="1" ht="24.95" customHeight="1" x14ac:dyDescent="0.2">
      <c r="B6" s="33" t="s">
        <v>150</v>
      </c>
      <c r="C6" s="34"/>
      <c r="D6" s="34"/>
      <c r="E6" s="34"/>
      <c r="F6" s="34"/>
      <c r="G6" s="34"/>
      <c r="H6" s="34"/>
      <c r="I6" s="34"/>
      <c r="J6" s="34"/>
      <c r="V6" s="71"/>
      <c r="W6" s="71"/>
      <c r="X6" s="71"/>
      <c r="Y6" s="71"/>
      <c r="Z6" s="71"/>
    </row>
    <row r="7" spans="2:26" ht="15" customHeight="1" x14ac:dyDescent="0.2">
      <c r="B7" s="157" t="s">
        <v>27</v>
      </c>
      <c r="C7" s="159" t="s">
        <v>57</v>
      </c>
      <c r="D7" s="160"/>
      <c r="E7" s="162" t="s">
        <v>7</v>
      </c>
      <c r="F7" s="162"/>
      <c r="G7" s="162"/>
      <c r="H7" s="162"/>
      <c r="I7" s="162"/>
      <c r="J7" s="162"/>
      <c r="V7" s="68" t="s">
        <v>11</v>
      </c>
      <c r="W7" s="68"/>
      <c r="X7" s="68"/>
      <c r="Y7" s="68"/>
      <c r="Z7" s="68"/>
    </row>
    <row r="8" spans="2:26" ht="27" customHeight="1" x14ac:dyDescent="0.2">
      <c r="B8" s="158"/>
      <c r="C8" s="161"/>
      <c r="D8" s="161"/>
      <c r="E8" s="163" t="s">
        <v>34</v>
      </c>
      <c r="F8" s="163"/>
      <c r="G8" s="163" t="s">
        <v>35</v>
      </c>
      <c r="H8" s="163"/>
      <c r="I8" s="163" t="s">
        <v>56</v>
      </c>
      <c r="J8" s="163"/>
      <c r="K8" s="164"/>
      <c r="L8" s="164"/>
      <c r="V8" s="68"/>
      <c r="W8" s="68"/>
      <c r="X8" s="68"/>
      <c r="Y8" s="68"/>
      <c r="Z8" s="68"/>
    </row>
    <row r="9" spans="2:26" ht="27.95" customHeight="1" x14ac:dyDescent="0.2">
      <c r="B9" s="35"/>
      <c r="C9" s="36" t="s">
        <v>185</v>
      </c>
      <c r="D9" s="37" t="s">
        <v>3</v>
      </c>
      <c r="E9" s="36" t="s">
        <v>185</v>
      </c>
      <c r="F9" s="37" t="s">
        <v>3</v>
      </c>
      <c r="G9" s="36" t="s">
        <v>185</v>
      </c>
      <c r="H9" s="37" t="s">
        <v>3</v>
      </c>
      <c r="I9" s="36" t="s">
        <v>185</v>
      </c>
      <c r="J9" s="37" t="s">
        <v>3</v>
      </c>
      <c r="K9" s="48"/>
      <c r="L9" s="43"/>
      <c r="V9" s="72"/>
      <c r="W9" s="72" t="s">
        <v>28</v>
      </c>
      <c r="X9" s="72" t="s">
        <v>29</v>
      </c>
      <c r="Y9" s="72" t="s">
        <v>58</v>
      </c>
      <c r="Z9" s="69"/>
    </row>
    <row r="10" spans="2:26" ht="21" customHeight="1" x14ac:dyDescent="0.2">
      <c r="B10" s="30" t="s">
        <v>8</v>
      </c>
      <c r="C10" s="8">
        <f>$G$32</f>
        <v>388219</v>
      </c>
      <c r="D10" s="4">
        <v>1</v>
      </c>
      <c r="E10" s="8">
        <f>$G$29</f>
        <v>145011</v>
      </c>
      <c r="F10" s="5">
        <f>E10/$C$10</f>
        <v>0.37352885871119135</v>
      </c>
      <c r="G10" s="8">
        <f>$G$30</f>
        <v>92523</v>
      </c>
      <c r="H10" s="5">
        <f>G10/$C$10</f>
        <v>0.23832682068626213</v>
      </c>
      <c r="I10" s="8">
        <f>$G$31</f>
        <v>150685</v>
      </c>
      <c r="J10" s="5">
        <f>I10/$C$10</f>
        <v>0.3881443206025465</v>
      </c>
      <c r="K10" s="8"/>
      <c r="L10" s="11"/>
      <c r="N10" s="30" t="s">
        <v>22</v>
      </c>
      <c r="V10" s="68" t="s">
        <v>37</v>
      </c>
      <c r="W10" s="70">
        <f>$E$11</f>
        <v>7450</v>
      </c>
      <c r="X10" s="70">
        <f>$G$11</f>
        <v>7727</v>
      </c>
      <c r="Y10" s="70">
        <f>$I$11</f>
        <v>11715</v>
      </c>
      <c r="Z10" s="70"/>
    </row>
    <row r="11" spans="2:26" ht="21" customHeight="1" x14ac:dyDescent="0.2">
      <c r="B11" s="30" t="s">
        <v>37</v>
      </c>
      <c r="C11" s="8">
        <f>$G$46</f>
        <v>26892</v>
      </c>
      <c r="D11" s="6">
        <v>1</v>
      </c>
      <c r="E11" s="8">
        <f>$G$43</f>
        <v>7450</v>
      </c>
      <c r="F11" s="7">
        <f>E11/$C$11</f>
        <v>0.2770340621746244</v>
      </c>
      <c r="G11" s="8">
        <f>$G$44</f>
        <v>7727</v>
      </c>
      <c r="H11" s="7">
        <f>G11/$C$11</f>
        <v>0.28733452327829839</v>
      </c>
      <c r="I11" s="8">
        <f>$G$45</f>
        <v>11715</v>
      </c>
      <c r="J11" s="7">
        <f>I11/$C$11</f>
        <v>0.43563141454707721</v>
      </c>
      <c r="K11" s="8"/>
      <c r="L11" s="11"/>
      <c r="V11" s="68"/>
      <c r="W11" s="68"/>
      <c r="X11" s="68"/>
      <c r="Y11" s="68"/>
      <c r="Z11" s="68"/>
    </row>
    <row r="12" spans="2:26" ht="24.95" customHeight="1" x14ac:dyDescent="0.2">
      <c r="B12" s="38" t="s">
        <v>21</v>
      </c>
      <c r="C12" s="39"/>
      <c r="D12" s="39"/>
      <c r="E12" s="39"/>
      <c r="F12" s="39"/>
      <c r="G12" s="39"/>
      <c r="H12" s="39"/>
      <c r="I12" s="39"/>
      <c r="J12" s="39"/>
    </row>
    <row r="15" spans="2:26" s="40" customFormat="1" ht="24.95" customHeight="1" x14ac:dyDescent="0.2">
      <c r="B15" s="33" t="s">
        <v>152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2:26" ht="15" customHeight="1" x14ac:dyDescent="0.2">
      <c r="B16" s="157" t="s">
        <v>27</v>
      </c>
      <c r="C16" s="165" t="s">
        <v>57</v>
      </c>
      <c r="D16" s="166"/>
      <c r="E16" s="166"/>
      <c r="F16" s="162" t="s">
        <v>7</v>
      </c>
      <c r="G16" s="162"/>
      <c r="H16" s="162"/>
      <c r="I16" s="162"/>
      <c r="J16" s="162"/>
      <c r="K16" s="162"/>
      <c r="L16" s="162"/>
      <c r="M16" s="162"/>
      <c r="N16" s="162"/>
    </row>
    <row r="17" spans="2:23" ht="26.25" customHeight="1" x14ac:dyDescent="0.2">
      <c r="B17" s="158"/>
      <c r="C17" s="167"/>
      <c r="D17" s="167"/>
      <c r="E17" s="167"/>
      <c r="F17" s="163" t="s">
        <v>34</v>
      </c>
      <c r="G17" s="168"/>
      <c r="H17" s="168"/>
      <c r="I17" s="163" t="s">
        <v>35</v>
      </c>
      <c r="J17" s="163"/>
      <c r="K17" s="163"/>
      <c r="L17" s="163" t="s">
        <v>56</v>
      </c>
      <c r="M17" s="163"/>
      <c r="N17" s="163"/>
      <c r="O17" s="164"/>
      <c r="P17" s="164"/>
      <c r="Q17" s="164"/>
    </row>
    <row r="18" spans="2:23" ht="35.1" customHeight="1" x14ac:dyDescent="0.2">
      <c r="B18" s="35"/>
      <c r="C18" s="36" t="s">
        <v>185</v>
      </c>
      <c r="D18" s="37" t="s">
        <v>130</v>
      </c>
      <c r="E18" s="37" t="s">
        <v>131</v>
      </c>
      <c r="F18" s="36" t="s">
        <v>185</v>
      </c>
      <c r="G18" s="37" t="s">
        <v>130</v>
      </c>
      <c r="H18" s="37" t="s">
        <v>131</v>
      </c>
      <c r="I18" s="36" t="s">
        <v>185</v>
      </c>
      <c r="J18" s="37" t="s">
        <v>130</v>
      </c>
      <c r="K18" s="37" t="s">
        <v>131</v>
      </c>
      <c r="L18" s="36" t="s">
        <v>185</v>
      </c>
      <c r="M18" s="37" t="s">
        <v>130</v>
      </c>
      <c r="N18" s="37" t="s">
        <v>131</v>
      </c>
      <c r="O18" s="48"/>
      <c r="P18" s="43"/>
      <c r="Q18" s="43"/>
      <c r="W18" s="30" t="s">
        <v>22</v>
      </c>
    </row>
    <row r="19" spans="2:23" ht="21" customHeight="1" x14ac:dyDescent="0.2">
      <c r="B19" s="30" t="s">
        <v>8</v>
      </c>
      <c r="C19" s="8">
        <f>$G$32</f>
        <v>388219</v>
      </c>
      <c r="D19" s="3">
        <f>G32-F32</f>
        <v>7618</v>
      </c>
      <c r="E19" s="11">
        <f>(G32-F32)/F32</f>
        <v>2.0015711992348941E-2</v>
      </c>
      <c r="F19" s="8">
        <f>$G$29</f>
        <v>145011</v>
      </c>
      <c r="G19" s="3">
        <f>G29-F29</f>
        <v>4763</v>
      </c>
      <c r="H19" s="11">
        <f>(G29-F29)/F29</f>
        <v>3.396126860989105E-2</v>
      </c>
      <c r="I19" s="8">
        <f>$G$30</f>
        <v>92523</v>
      </c>
      <c r="J19" s="3">
        <f>G30-F30</f>
        <v>1351</v>
      </c>
      <c r="K19" s="11">
        <f>(G30-F30)/F30</f>
        <v>1.4818145921993594E-2</v>
      </c>
      <c r="L19" s="8">
        <f>$G$31</f>
        <v>150685</v>
      </c>
      <c r="M19" s="3">
        <f>G31-F31</f>
        <v>1504</v>
      </c>
      <c r="N19" s="11">
        <f>(G31-F31)/F31</f>
        <v>1.0081712818656531E-2</v>
      </c>
      <c r="O19" s="3"/>
      <c r="P19" s="12"/>
      <c r="Q19" s="13"/>
    </row>
    <row r="20" spans="2:23" ht="21" customHeight="1" x14ac:dyDescent="0.2">
      <c r="B20" s="30" t="s">
        <v>37</v>
      </c>
      <c r="C20" s="8">
        <f>$G$46</f>
        <v>26892</v>
      </c>
      <c r="D20" s="29">
        <f>G46-F46</f>
        <v>114</v>
      </c>
      <c r="E20" s="7">
        <f>(G46-F46)/F46</f>
        <v>4.2572260811113601E-3</v>
      </c>
      <c r="F20" s="9">
        <f>$G$43</f>
        <v>7450</v>
      </c>
      <c r="G20" s="29">
        <f>G43-F43</f>
        <v>112</v>
      </c>
      <c r="H20" s="7">
        <f>(G43-F43)/F43</f>
        <v>1.5263014445352958E-2</v>
      </c>
      <c r="I20" s="9">
        <f>$G$44</f>
        <v>7727</v>
      </c>
      <c r="J20" s="29">
        <f>G44-F44</f>
        <v>92</v>
      </c>
      <c r="K20" s="7">
        <f>(G44-F44)/F44</f>
        <v>1.2049770792403405E-2</v>
      </c>
      <c r="L20" s="9">
        <f>$G$45</f>
        <v>11715</v>
      </c>
      <c r="M20" s="29">
        <f>G45-F45</f>
        <v>-90</v>
      </c>
      <c r="N20" s="7">
        <f>(G45-F45)/F45</f>
        <v>-7.6238881829733167E-3</v>
      </c>
      <c r="O20" s="3"/>
      <c r="P20" s="12"/>
      <c r="Q20" s="13"/>
    </row>
    <row r="21" spans="2:23" ht="24.95" customHeight="1" x14ac:dyDescent="0.2">
      <c r="B21" s="47" t="s">
        <v>21</v>
      </c>
      <c r="C21" s="39"/>
    </row>
    <row r="23" spans="2:23" x14ac:dyDescent="0.2">
      <c r="B23" s="156" t="s">
        <v>159</v>
      </c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</row>
    <row r="24" spans="2:23" x14ac:dyDescent="0.2"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</row>
    <row r="25" spans="2:23" x14ac:dyDescent="0.2"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</row>
    <row r="27" spans="2:23" ht="24.95" customHeight="1" x14ac:dyDescent="0.2">
      <c r="B27" s="33" t="s">
        <v>166</v>
      </c>
    </row>
    <row r="28" spans="2:23" ht="25.5" x14ac:dyDescent="0.2">
      <c r="B28" s="35" t="s">
        <v>9</v>
      </c>
      <c r="C28" s="143" t="s">
        <v>186</v>
      </c>
      <c r="D28" s="143" t="s">
        <v>187</v>
      </c>
      <c r="E28" s="143" t="s">
        <v>188</v>
      </c>
      <c r="F28" s="143" t="s">
        <v>90</v>
      </c>
      <c r="G28" s="143" t="s">
        <v>185</v>
      </c>
      <c r="H28" s="37" t="s">
        <v>132</v>
      </c>
      <c r="I28" s="37" t="s">
        <v>133</v>
      </c>
      <c r="K28" s="43"/>
      <c r="L28" s="44"/>
    </row>
    <row r="29" spans="2:23" x14ac:dyDescent="0.2">
      <c r="B29" s="30" t="s">
        <v>28</v>
      </c>
      <c r="C29" s="12">
        <f>'[1]1. Titpologia clientela'!C8</f>
        <v>128371</v>
      </c>
      <c r="D29" s="12">
        <f>'[1]1. Titpologia clientela'!D8</f>
        <v>132173</v>
      </c>
      <c r="E29" s="12">
        <f>'[1]1. Titpologia clientela'!E8</f>
        <v>134903</v>
      </c>
      <c r="F29" s="12">
        <f>'[1]1. Titpologia clientela'!F8</f>
        <v>140248</v>
      </c>
      <c r="G29" s="12">
        <f>'[1]1. Titpologia clientela'!G8</f>
        <v>145011</v>
      </c>
      <c r="H29" s="3">
        <f>G29-C29</f>
        <v>16640</v>
      </c>
      <c r="I29" s="11">
        <f>(G29-C29)/C29</f>
        <v>0.1296242920908928</v>
      </c>
    </row>
    <row r="30" spans="2:23" x14ac:dyDescent="0.2">
      <c r="B30" s="30" t="s">
        <v>29</v>
      </c>
      <c r="C30" s="12">
        <f>'[1]1. Titpologia clientela'!C9</f>
        <v>87718</v>
      </c>
      <c r="D30" s="12">
        <f>'[1]1. Titpologia clientela'!D9</f>
        <v>89342</v>
      </c>
      <c r="E30" s="12">
        <f>'[1]1. Titpologia clientela'!E9</f>
        <v>89697</v>
      </c>
      <c r="F30" s="12">
        <f>'[1]1. Titpologia clientela'!F9</f>
        <v>91172</v>
      </c>
      <c r="G30" s="12">
        <f>'[1]1. Titpologia clientela'!G9</f>
        <v>92523</v>
      </c>
      <c r="H30" s="3">
        <f>G30-C30</f>
        <v>4805</v>
      </c>
      <c r="I30" s="11">
        <f>(G30-C30)/C30</f>
        <v>5.4777810711598533E-2</v>
      </c>
    </row>
    <row r="31" spans="2:23" x14ac:dyDescent="0.2">
      <c r="B31" s="30" t="s">
        <v>58</v>
      </c>
      <c r="C31" s="12">
        <f>'[1]1. Titpologia clientela'!C10</f>
        <v>144179</v>
      </c>
      <c r="D31" s="12">
        <f>'[1]1. Titpologia clientela'!D10</f>
        <v>145758</v>
      </c>
      <c r="E31" s="12">
        <f>'[1]1. Titpologia clientela'!E10</f>
        <v>146889</v>
      </c>
      <c r="F31" s="12">
        <f>'[1]1. Titpologia clientela'!F10</f>
        <v>149181</v>
      </c>
      <c r="G31" s="12">
        <f>'[1]1. Titpologia clientela'!G10</f>
        <v>150685</v>
      </c>
      <c r="H31" s="3">
        <f>G31-C31</f>
        <v>6506</v>
      </c>
      <c r="I31" s="11">
        <f>(G31-C31)/C31</f>
        <v>4.5124463340708423E-2</v>
      </c>
    </row>
    <row r="32" spans="2:23" x14ac:dyDescent="0.2">
      <c r="B32" s="45" t="s">
        <v>31</v>
      </c>
      <c r="C32" s="9">
        <f t="shared" ref="C32" si="0">SUM(C29:C31)</f>
        <v>360268</v>
      </c>
      <c r="D32" s="9">
        <f>SUM(D29:D31)</f>
        <v>367273</v>
      </c>
      <c r="E32" s="9">
        <f>SUM(E29:E31)</f>
        <v>371489</v>
      </c>
      <c r="F32" s="9">
        <f>SUM(F29:F31)</f>
        <v>380601</v>
      </c>
      <c r="G32" s="9">
        <f>SUM(G29:G31)</f>
        <v>388219</v>
      </c>
      <c r="H32" s="9">
        <f>G32-C32</f>
        <v>27951</v>
      </c>
      <c r="I32" s="46">
        <f>(G32-C32)/C32</f>
        <v>7.7583909756070477E-2</v>
      </c>
    </row>
    <row r="33" spans="2:12" s="1" customFormat="1" ht="24.95" customHeight="1" x14ac:dyDescent="0.2">
      <c r="B33" s="135" t="s">
        <v>21</v>
      </c>
      <c r="C33" s="116"/>
      <c r="D33" s="116"/>
      <c r="E33" s="116"/>
      <c r="F33" s="116"/>
      <c r="G33" s="116"/>
      <c r="H33" s="116"/>
      <c r="I33" s="116"/>
      <c r="J33" s="78"/>
      <c r="K33" s="88"/>
      <c r="L33" s="79"/>
    </row>
    <row r="34" spans="2:12" s="1" customFormat="1" x14ac:dyDescent="0.2">
      <c r="B34" s="68"/>
      <c r="C34" s="184"/>
      <c r="D34" s="184"/>
      <c r="E34" s="184"/>
      <c r="F34" s="184"/>
      <c r="G34" s="184"/>
      <c r="H34" s="79"/>
      <c r="I34" s="88"/>
      <c r="J34" s="79"/>
      <c r="K34" s="88"/>
      <c r="L34" s="79"/>
    </row>
    <row r="35" spans="2:12" s="1" customFormat="1" ht="23.25" x14ac:dyDescent="0.2">
      <c r="B35" s="68"/>
      <c r="C35" s="182" t="s">
        <v>190</v>
      </c>
      <c r="D35" s="182" t="s">
        <v>191</v>
      </c>
      <c r="E35" s="182" t="s">
        <v>192</v>
      </c>
      <c r="F35" s="182" t="s">
        <v>193</v>
      </c>
      <c r="G35" s="182" t="s">
        <v>194</v>
      </c>
      <c r="H35" s="117"/>
      <c r="I35" s="88"/>
      <c r="J35" s="79"/>
      <c r="K35" s="88"/>
      <c r="L35" s="79"/>
    </row>
    <row r="36" spans="2:12" s="1" customFormat="1" x14ac:dyDescent="0.2">
      <c r="B36" s="68" t="s">
        <v>28</v>
      </c>
      <c r="C36" s="70">
        <f t="shared" ref="C36" si="1">C29/$C$29*100</f>
        <v>100</v>
      </c>
      <c r="D36" s="70">
        <f t="shared" ref="D36:G36" si="2">D29/$C$29*100</f>
        <v>102.96172811616331</v>
      </c>
      <c r="E36" s="70">
        <f t="shared" si="2"/>
        <v>105.08837665827953</v>
      </c>
      <c r="F36" s="70">
        <f t="shared" si="2"/>
        <v>109.25208964641546</v>
      </c>
      <c r="G36" s="70">
        <f t="shared" si="2"/>
        <v>112.96242920908928</v>
      </c>
      <c r="H36" s="88"/>
      <c r="I36" s="88"/>
      <c r="J36" s="79"/>
      <c r="K36" s="88"/>
      <c r="L36" s="79"/>
    </row>
    <row r="37" spans="2:12" s="1" customFormat="1" x14ac:dyDescent="0.2">
      <c r="B37" s="68" t="s">
        <v>29</v>
      </c>
      <c r="C37" s="70">
        <f t="shared" ref="C37" si="3">C30/$C$30*100</f>
        <v>100</v>
      </c>
      <c r="D37" s="70">
        <f t="shared" ref="D37:G37" si="4">D30/$C$30*100</f>
        <v>101.85138740053353</v>
      </c>
      <c r="E37" s="70">
        <f t="shared" si="4"/>
        <v>102.25609339018217</v>
      </c>
      <c r="F37" s="70">
        <f t="shared" si="4"/>
        <v>103.9376182767505</v>
      </c>
      <c r="G37" s="70">
        <f t="shared" si="4"/>
        <v>105.47778107115985</v>
      </c>
      <c r="H37" s="88"/>
      <c r="I37" s="88"/>
      <c r="J37" s="79"/>
      <c r="K37" s="88"/>
      <c r="L37" s="79"/>
    </row>
    <row r="38" spans="2:12" s="1" customFormat="1" x14ac:dyDescent="0.2">
      <c r="B38" s="68" t="s">
        <v>58</v>
      </c>
      <c r="C38" s="70">
        <f t="shared" ref="C38" si="5">C31/$C$31*100</f>
        <v>100</v>
      </c>
      <c r="D38" s="70">
        <f t="shared" ref="D38:G38" si="6">D31/$C$31*100</f>
        <v>101.09516642506884</v>
      </c>
      <c r="E38" s="70">
        <f t="shared" si="6"/>
        <v>101.87960798729357</v>
      </c>
      <c r="F38" s="70">
        <f t="shared" si="6"/>
        <v>103.46929858023705</v>
      </c>
      <c r="G38" s="70">
        <f t="shared" si="6"/>
        <v>104.51244633407084</v>
      </c>
      <c r="H38" s="88"/>
      <c r="I38" s="88"/>
      <c r="J38" s="79"/>
      <c r="K38" s="88"/>
      <c r="L38" s="79"/>
    </row>
    <row r="39" spans="2:12" s="1" customFormat="1" x14ac:dyDescent="0.2">
      <c r="B39" s="10"/>
      <c r="C39" s="79"/>
      <c r="D39" s="79"/>
      <c r="E39" s="79"/>
      <c r="F39" s="79"/>
      <c r="G39" s="79"/>
      <c r="H39" s="79"/>
      <c r="I39" s="88"/>
      <c r="J39" s="79"/>
      <c r="K39" s="88"/>
      <c r="L39" s="79"/>
    </row>
    <row r="40" spans="2:12" s="1" customFormat="1" x14ac:dyDescent="0.2"/>
    <row r="41" spans="2:12" s="1" customFormat="1" ht="24.95" customHeight="1" x14ac:dyDescent="0.2">
      <c r="B41" s="80" t="s">
        <v>167</v>
      </c>
    </row>
    <row r="42" spans="2:12" s="1" customFormat="1" ht="25.5" x14ac:dyDescent="0.2">
      <c r="B42" s="2" t="s">
        <v>38</v>
      </c>
      <c r="C42" s="143" t="s">
        <v>186</v>
      </c>
      <c r="D42" s="143" t="s">
        <v>187</v>
      </c>
      <c r="E42" s="143" t="s">
        <v>188</v>
      </c>
      <c r="F42" s="143" t="s">
        <v>90</v>
      </c>
      <c r="G42" s="143" t="s">
        <v>185</v>
      </c>
      <c r="H42" s="83" t="s">
        <v>132</v>
      </c>
      <c r="I42" s="83" t="s">
        <v>133</v>
      </c>
      <c r="K42" s="142"/>
      <c r="L42" s="121"/>
    </row>
    <row r="43" spans="2:12" s="1" customFormat="1" x14ac:dyDescent="0.2">
      <c r="B43" s="1" t="s">
        <v>28</v>
      </c>
      <c r="C43" s="88">
        <f>'[1]1. Titpologia clientela'!C14</f>
        <v>6792</v>
      </c>
      <c r="D43" s="88">
        <f>'[1]1. Titpologia clientela'!D14</f>
        <v>6869</v>
      </c>
      <c r="E43" s="88">
        <f>'[1]1. Titpologia clientela'!E14</f>
        <v>7070</v>
      </c>
      <c r="F43" s="88">
        <f>'[1]1. Titpologia clientela'!F14</f>
        <v>7338</v>
      </c>
      <c r="G43" s="88">
        <f>'[1]1. Titpologia clientela'!G14</f>
        <v>7450</v>
      </c>
      <c r="H43" s="88">
        <f>G43-C43</f>
        <v>658</v>
      </c>
      <c r="I43" s="79">
        <f>(G43-C43)/C43</f>
        <v>9.687868080094228E-2</v>
      </c>
      <c r="J43" s="88"/>
      <c r="K43" s="89"/>
    </row>
    <row r="44" spans="2:12" s="1" customFormat="1" x14ac:dyDescent="0.2">
      <c r="B44" s="1" t="s">
        <v>29</v>
      </c>
      <c r="C44" s="88">
        <f>'[1]1. Titpologia clientela'!C15</f>
        <v>7396</v>
      </c>
      <c r="D44" s="88">
        <f>'[1]1. Titpologia clientela'!D15</f>
        <v>7425</v>
      </c>
      <c r="E44" s="88">
        <f>'[1]1. Titpologia clientela'!E15</f>
        <v>7471</v>
      </c>
      <c r="F44" s="88">
        <f>'[1]1. Titpologia clientela'!F15</f>
        <v>7635</v>
      </c>
      <c r="G44" s="88">
        <f>'[1]1. Titpologia clientela'!G15</f>
        <v>7727</v>
      </c>
      <c r="H44" s="88">
        <f>G44-C44</f>
        <v>331</v>
      </c>
      <c r="I44" s="79">
        <f>(G44-C44)/C44</f>
        <v>4.4753921038399133E-2</v>
      </c>
      <c r="J44" s="88"/>
      <c r="K44" s="89"/>
    </row>
    <row r="45" spans="2:12" s="1" customFormat="1" x14ac:dyDescent="0.2">
      <c r="B45" s="1" t="s">
        <v>58</v>
      </c>
      <c r="C45" s="88">
        <f>'[1]1. Titpologia clientela'!C16</f>
        <v>11464</v>
      </c>
      <c r="D45" s="88">
        <f>'[1]1. Titpologia clientela'!D16</f>
        <v>11428</v>
      </c>
      <c r="E45" s="88">
        <f>'[1]1. Titpologia clientela'!E16</f>
        <v>11561</v>
      </c>
      <c r="F45" s="88">
        <f>'[1]1. Titpologia clientela'!F16</f>
        <v>11805</v>
      </c>
      <c r="G45" s="88">
        <f>'[1]1. Titpologia clientela'!G16</f>
        <v>11715</v>
      </c>
      <c r="H45" s="88">
        <f>G45-C45</f>
        <v>251</v>
      </c>
      <c r="I45" s="79">
        <f>(G45-C45)/C45</f>
        <v>2.1894626657362179E-2</v>
      </c>
      <c r="J45" s="88"/>
      <c r="K45" s="89"/>
    </row>
    <row r="46" spans="2:12" s="1" customFormat="1" x14ac:dyDescent="0.2">
      <c r="B46" s="136" t="s">
        <v>31</v>
      </c>
      <c r="C46" s="84">
        <f t="shared" ref="C46" si="7">SUM(C43:C45)</f>
        <v>25652</v>
      </c>
      <c r="D46" s="84">
        <f>SUM(D43:D45)</f>
        <v>25722</v>
      </c>
      <c r="E46" s="84">
        <f>SUM(E43:E45)</f>
        <v>26102</v>
      </c>
      <c r="F46" s="84">
        <f>SUM(F43:F45)</f>
        <v>26778</v>
      </c>
      <c r="G46" s="84">
        <f>SUM(G43:G45)</f>
        <v>26892</v>
      </c>
      <c r="H46" s="84">
        <f>G46-C46</f>
        <v>1240</v>
      </c>
      <c r="I46" s="85">
        <f>(G46-C46)/C46</f>
        <v>4.8339310774988306E-2</v>
      </c>
      <c r="J46" s="88"/>
      <c r="K46" s="79"/>
    </row>
    <row r="47" spans="2:12" s="1" customFormat="1" ht="24.95" customHeight="1" x14ac:dyDescent="0.2">
      <c r="B47" s="135" t="s">
        <v>21</v>
      </c>
      <c r="C47" s="116"/>
      <c r="D47" s="116"/>
      <c r="E47" s="116"/>
      <c r="F47" s="116"/>
      <c r="G47" s="116"/>
      <c r="H47" s="116"/>
      <c r="I47" s="116"/>
      <c r="J47" s="78"/>
      <c r="K47" s="88"/>
      <c r="L47" s="79"/>
    </row>
    <row r="48" spans="2:12" s="1" customFormat="1" x14ac:dyDescent="0.2">
      <c r="B48" s="68"/>
      <c r="C48" s="70"/>
      <c r="D48" s="70"/>
      <c r="E48" s="70"/>
      <c r="F48" s="70"/>
      <c r="G48" s="70"/>
      <c r="H48" s="70"/>
      <c r="I48" s="88"/>
      <c r="J48" s="79"/>
      <c r="K48" s="88"/>
      <c r="L48" s="79"/>
    </row>
    <row r="49" spans="2:12" s="1" customFormat="1" ht="23.25" x14ac:dyDescent="0.2">
      <c r="B49" s="68"/>
      <c r="C49" s="182" t="s">
        <v>190</v>
      </c>
      <c r="D49" s="182" t="s">
        <v>191</v>
      </c>
      <c r="E49" s="182" t="s">
        <v>192</v>
      </c>
      <c r="F49" s="182" t="s">
        <v>193</v>
      </c>
      <c r="G49" s="182" t="s">
        <v>194</v>
      </c>
      <c r="H49" s="69"/>
      <c r="I49" s="88"/>
      <c r="J49" s="79"/>
      <c r="K49" s="88"/>
      <c r="L49" s="79"/>
    </row>
    <row r="50" spans="2:12" s="1" customFormat="1" x14ac:dyDescent="0.2">
      <c r="B50" s="68" t="s">
        <v>28</v>
      </c>
      <c r="C50" s="70">
        <f t="shared" ref="C50" si="8">C43/$C$43*100</f>
        <v>100</v>
      </c>
      <c r="D50" s="70">
        <f t="shared" ref="D50:G50" si="9">D43/$C$43*100</f>
        <v>101.1336866902238</v>
      </c>
      <c r="E50" s="70">
        <f t="shared" si="9"/>
        <v>104.09305064782097</v>
      </c>
      <c r="F50" s="70">
        <f t="shared" si="9"/>
        <v>108.03886925795052</v>
      </c>
      <c r="G50" s="70">
        <f t="shared" si="9"/>
        <v>109.68786808009423</v>
      </c>
      <c r="H50" s="70"/>
      <c r="I50" s="88"/>
      <c r="J50" s="79"/>
      <c r="K50" s="88"/>
      <c r="L50" s="79"/>
    </row>
    <row r="51" spans="2:12" s="1" customFormat="1" x14ac:dyDescent="0.2">
      <c r="B51" s="68" t="s">
        <v>29</v>
      </c>
      <c r="C51" s="70">
        <f t="shared" ref="C51" si="10">C44/$C$44*100</f>
        <v>100</v>
      </c>
      <c r="D51" s="70">
        <f t="shared" ref="D51:G51" si="11">D44/$C$44*100</f>
        <v>100.39210383991346</v>
      </c>
      <c r="E51" s="70">
        <f t="shared" si="11"/>
        <v>101.01406165494862</v>
      </c>
      <c r="F51" s="70">
        <f t="shared" si="11"/>
        <v>103.2314764737696</v>
      </c>
      <c r="G51" s="70">
        <f t="shared" si="11"/>
        <v>104.47539210383991</v>
      </c>
      <c r="H51" s="70"/>
      <c r="I51" s="88"/>
      <c r="J51" s="79"/>
      <c r="K51" s="88"/>
      <c r="L51" s="79"/>
    </row>
    <row r="52" spans="2:12" s="1" customFormat="1" x14ac:dyDescent="0.2">
      <c r="B52" s="68" t="s">
        <v>58</v>
      </c>
      <c r="C52" s="70">
        <f t="shared" ref="C52" si="12">C45/$C$45*100</f>
        <v>100</v>
      </c>
      <c r="D52" s="70">
        <f t="shared" ref="D52:G52" si="13">D45/$C$45*100</f>
        <v>99.685973482205156</v>
      </c>
      <c r="E52" s="70">
        <f t="shared" si="13"/>
        <v>100.84612700628053</v>
      </c>
      <c r="F52" s="70">
        <f t="shared" si="13"/>
        <v>102.9745289602233</v>
      </c>
      <c r="G52" s="70">
        <f t="shared" si="13"/>
        <v>102.18946266573622</v>
      </c>
      <c r="H52" s="70"/>
      <c r="I52" s="88"/>
      <c r="J52" s="79"/>
      <c r="K52" s="88"/>
      <c r="L52" s="79"/>
    </row>
    <row r="53" spans="2:12" s="1" customFormat="1" x14ac:dyDescent="0.2">
      <c r="B53" s="68"/>
      <c r="C53" s="70"/>
      <c r="D53" s="70"/>
      <c r="E53" s="70"/>
      <c r="F53" s="70"/>
      <c r="G53" s="70"/>
      <c r="H53" s="70"/>
      <c r="I53" s="88"/>
      <c r="J53" s="79"/>
      <c r="K53" s="88"/>
      <c r="L53" s="79"/>
    </row>
    <row r="54" spans="2:12" s="1" customFormat="1" x14ac:dyDescent="0.2"/>
    <row r="55" spans="2:12" s="1" customFormat="1" x14ac:dyDescent="0.2"/>
    <row r="56" spans="2:12" s="1" customFormat="1" x14ac:dyDescent="0.2"/>
    <row r="57" spans="2:12" s="1" customFormat="1" x14ac:dyDescent="0.2"/>
    <row r="58" spans="2:12" s="1" customFormat="1" x14ac:dyDescent="0.2"/>
    <row r="59" spans="2:12" s="1" customFormat="1" x14ac:dyDescent="0.2"/>
  </sheetData>
  <sheetProtection sheet="1" objects="1" scenarios="1"/>
  <mergeCells count="16">
    <mergeCell ref="O17:Q17"/>
    <mergeCell ref="B23:T25"/>
    <mergeCell ref="B16:B17"/>
    <mergeCell ref="C16:E17"/>
    <mergeCell ref="F16:N16"/>
    <mergeCell ref="F17:H17"/>
    <mergeCell ref="I17:K17"/>
    <mergeCell ref="L17:N17"/>
    <mergeCell ref="B2:T4"/>
    <mergeCell ref="B7:B8"/>
    <mergeCell ref="C7:D8"/>
    <mergeCell ref="E7:J7"/>
    <mergeCell ref="E8:F8"/>
    <mergeCell ref="G8:H8"/>
    <mergeCell ref="I8:J8"/>
    <mergeCell ref="K8:L8"/>
  </mergeCells>
  <phoneticPr fontId="37" type="noConversion"/>
  <pageMargins left="0.7" right="0.7" top="0.75" bottom="0.75" header="0.3" footer="0.3"/>
  <pageSetup paperSize="9" scale="4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tabColor theme="0"/>
    <pageSetUpPr fitToPage="1"/>
  </sheetPr>
  <dimension ref="B2:AP74"/>
  <sheetViews>
    <sheetView zoomScaleNormal="100" zoomScalePageLayoutView="125" workbookViewId="0">
      <selection activeCell="B63" sqref="B63:H72"/>
    </sheetView>
  </sheetViews>
  <sheetFormatPr defaultColWidth="8.75" defaultRowHeight="12.75" x14ac:dyDescent="0.2"/>
  <cols>
    <col min="1" max="1" width="4.125" style="30" customWidth="1"/>
    <col min="2" max="2" width="18.875" style="30" customWidth="1"/>
    <col min="3" max="29" width="8.125" style="30" customWidth="1"/>
    <col min="30" max="31" width="8.75" style="30"/>
    <col min="32" max="32" width="7.375" style="30" customWidth="1"/>
    <col min="33" max="34" width="8.75" style="30"/>
    <col min="35" max="35" width="8" style="30" customWidth="1"/>
    <col min="36" max="37" width="8.75" style="30"/>
    <col min="38" max="38" width="7.625" style="30" customWidth="1"/>
    <col min="39" max="40" width="8.75" style="30"/>
    <col min="41" max="41" width="7.875" style="30" customWidth="1"/>
    <col min="42" max="43" width="8.75" style="30"/>
    <col min="44" max="44" width="8.25" style="30" customWidth="1"/>
    <col min="45" max="16384" width="8.75" style="30"/>
  </cols>
  <sheetData>
    <row r="2" spans="2:42" ht="15" customHeight="1" x14ac:dyDescent="0.2">
      <c r="B2" s="156" t="s">
        <v>143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</row>
    <row r="3" spans="2:42" x14ac:dyDescent="0.2"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</row>
    <row r="4" spans="2:42" x14ac:dyDescent="0.2"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</row>
    <row r="5" spans="2:42" ht="13.5" customHeight="1" x14ac:dyDescent="0.2">
      <c r="C5" s="31"/>
      <c r="D5" s="31"/>
      <c r="E5" s="31"/>
      <c r="F5" s="31"/>
      <c r="G5" s="31"/>
      <c r="H5" s="31"/>
      <c r="I5" s="31"/>
      <c r="J5" s="31"/>
      <c r="K5" s="31"/>
      <c r="L5" s="31"/>
      <c r="O5" s="30" t="s">
        <v>23</v>
      </c>
    </row>
    <row r="6" spans="2:42" s="32" customFormat="1" ht="24.95" customHeight="1" x14ac:dyDescent="0.2">
      <c r="B6" s="33" t="s">
        <v>151</v>
      </c>
      <c r="C6" s="34"/>
      <c r="D6" s="34"/>
      <c r="E6" s="34"/>
      <c r="F6" s="34"/>
      <c r="G6" s="34"/>
      <c r="H6" s="34"/>
      <c r="I6" s="34"/>
      <c r="J6" s="34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</row>
    <row r="7" spans="2:42" ht="15" customHeight="1" x14ac:dyDescent="0.2">
      <c r="B7" s="157" t="s">
        <v>27</v>
      </c>
      <c r="C7" s="159" t="s">
        <v>57</v>
      </c>
      <c r="D7" s="160"/>
      <c r="E7" s="162" t="s">
        <v>7</v>
      </c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AE7" s="68" t="s">
        <v>11</v>
      </c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</row>
    <row r="8" spans="2:42" ht="27" customHeight="1" x14ac:dyDescent="0.2">
      <c r="B8" s="158"/>
      <c r="C8" s="161"/>
      <c r="D8" s="161"/>
      <c r="E8" s="163" t="s">
        <v>59</v>
      </c>
      <c r="F8" s="163"/>
      <c r="G8" s="163" t="s">
        <v>60</v>
      </c>
      <c r="H8" s="163"/>
      <c r="I8" s="163" t="s">
        <v>61</v>
      </c>
      <c r="J8" s="163"/>
      <c r="K8" s="163" t="s">
        <v>62</v>
      </c>
      <c r="L8" s="163"/>
      <c r="M8" s="163" t="s">
        <v>63</v>
      </c>
      <c r="N8" s="163"/>
      <c r="O8" s="163" t="s">
        <v>64</v>
      </c>
      <c r="P8" s="163"/>
      <c r="Q8" s="163" t="s">
        <v>65</v>
      </c>
      <c r="R8" s="163"/>
      <c r="S8" s="163" t="s">
        <v>33</v>
      </c>
      <c r="T8" s="163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</row>
    <row r="9" spans="2:42" ht="27.95" customHeight="1" x14ac:dyDescent="0.2">
      <c r="B9" s="35"/>
      <c r="C9" s="36" t="s">
        <v>185</v>
      </c>
      <c r="D9" s="37" t="s">
        <v>3</v>
      </c>
      <c r="E9" s="36" t="s">
        <v>185</v>
      </c>
      <c r="F9" s="37" t="s">
        <v>3</v>
      </c>
      <c r="G9" s="36" t="s">
        <v>185</v>
      </c>
      <c r="H9" s="37" t="s">
        <v>3</v>
      </c>
      <c r="I9" s="36" t="s">
        <v>185</v>
      </c>
      <c r="J9" s="37" t="s">
        <v>3</v>
      </c>
      <c r="K9" s="36" t="s">
        <v>185</v>
      </c>
      <c r="L9" s="37" t="s">
        <v>3</v>
      </c>
      <c r="M9" s="36" t="s">
        <v>185</v>
      </c>
      <c r="N9" s="37" t="s">
        <v>3</v>
      </c>
      <c r="O9" s="36" t="s">
        <v>185</v>
      </c>
      <c r="P9" s="37" t="s">
        <v>3</v>
      </c>
      <c r="Q9" s="36" t="s">
        <v>185</v>
      </c>
      <c r="R9" s="37" t="s">
        <v>3</v>
      </c>
      <c r="S9" s="36" t="s">
        <v>185</v>
      </c>
      <c r="T9" s="37" t="s">
        <v>3</v>
      </c>
      <c r="AE9" s="72"/>
      <c r="AF9" s="72" t="s">
        <v>59</v>
      </c>
      <c r="AG9" s="72" t="s">
        <v>66</v>
      </c>
      <c r="AH9" s="72" t="s">
        <v>67</v>
      </c>
      <c r="AI9" s="69" t="s">
        <v>62</v>
      </c>
      <c r="AJ9" s="68" t="s">
        <v>68</v>
      </c>
      <c r="AK9" s="68" t="s">
        <v>69</v>
      </c>
      <c r="AL9" s="68" t="s">
        <v>70</v>
      </c>
      <c r="AM9" s="68" t="s">
        <v>30</v>
      </c>
      <c r="AN9" s="68"/>
      <c r="AO9" s="68"/>
      <c r="AP9" s="68"/>
    </row>
    <row r="10" spans="2:42" ht="21" customHeight="1" x14ac:dyDescent="0.2">
      <c r="B10" s="30" t="s">
        <v>8</v>
      </c>
      <c r="C10" s="8">
        <f>$G$37</f>
        <v>388219</v>
      </c>
      <c r="D10" s="4">
        <v>1</v>
      </c>
      <c r="E10" s="8">
        <f>$G$29</f>
        <v>38020</v>
      </c>
      <c r="F10" s="5">
        <f>E10/$C$10</f>
        <v>9.7934413307952467E-2</v>
      </c>
      <c r="G10" s="8">
        <f>$G$30</f>
        <v>38720</v>
      </c>
      <c r="H10" s="5">
        <f>G10/$C$10</f>
        <v>9.9737519286794307E-2</v>
      </c>
      <c r="I10" s="8">
        <f>$G$31</f>
        <v>110744</v>
      </c>
      <c r="J10" s="5">
        <f>I10/$C$10</f>
        <v>0.28526166931551522</v>
      </c>
      <c r="K10" s="8">
        <f>$G$32</f>
        <v>8132</v>
      </c>
      <c r="L10" s="5">
        <f>K10/$C$10</f>
        <v>2.0946939742774052E-2</v>
      </c>
      <c r="M10" s="8">
        <f>$G$33</f>
        <v>13256</v>
      </c>
      <c r="N10" s="5">
        <f>M10/$C$10</f>
        <v>3.4145675507896316E-2</v>
      </c>
      <c r="O10" s="8">
        <f>$G$34</f>
        <v>8627</v>
      </c>
      <c r="P10" s="5">
        <f>O10/$C$10</f>
        <v>2.2221993256383639E-2</v>
      </c>
      <c r="Q10" s="8">
        <f>$G$35</f>
        <v>3962</v>
      </c>
      <c r="R10" s="5">
        <f>Q10/$C$10</f>
        <v>1.0205579840244811E-2</v>
      </c>
      <c r="S10" s="8">
        <f>$G$36</f>
        <v>166758</v>
      </c>
      <c r="T10" s="5">
        <f>S10/$C$10</f>
        <v>0.42954620974243918</v>
      </c>
      <c r="AE10" s="68" t="s">
        <v>37</v>
      </c>
      <c r="AF10" s="70">
        <f>$E$11</f>
        <v>2620</v>
      </c>
      <c r="AG10" s="70">
        <f>$G$11</f>
        <v>2625</v>
      </c>
      <c r="AH10" s="70">
        <f>$I$11</f>
        <v>5403</v>
      </c>
      <c r="AI10" s="70">
        <f>$K$11</f>
        <v>657</v>
      </c>
      <c r="AJ10" s="70">
        <f>$M$11</f>
        <v>1215</v>
      </c>
      <c r="AK10" s="70">
        <f>$O$11</f>
        <v>606</v>
      </c>
      <c r="AL10" s="70">
        <f>$Q$11</f>
        <v>235</v>
      </c>
      <c r="AM10" s="70">
        <f>$S$11</f>
        <v>13531</v>
      </c>
      <c r="AN10" s="68"/>
      <c r="AO10" s="68"/>
      <c r="AP10" s="68"/>
    </row>
    <row r="11" spans="2:42" ht="21" customHeight="1" x14ac:dyDescent="0.2">
      <c r="B11" s="30" t="s">
        <v>37</v>
      </c>
      <c r="C11" s="8">
        <f>$G$61</f>
        <v>26892</v>
      </c>
      <c r="D11" s="6">
        <v>1</v>
      </c>
      <c r="E11" s="8">
        <f>$G$53</f>
        <v>2620</v>
      </c>
      <c r="F11" s="7">
        <f>E11/$C$11</f>
        <v>9.74267440130894E-2</v>
      </c>
      <c r="G11" s="8">
        <f>$G$54</f>
        <v>2625</v>
      </c>
      <c r="H11" s="7">
        <f>G11/$C$11</f>
        <v>9.7612672913877735E-2</v>
      </c>
      <c r="I11" s="8">
        <f>$G$55</f>
        <v>5403</v>
      </c>
      <c r="J11" s="7">
        <f>I11/$C$11</f>
        <v>0.20091477019187862</v>
      </c>
      <c r="K11" s="9">
        <f>$G$56</f>
        <v>657</v>
      </c>
      <c r="L11" s="7">
        <f>K11/$C$11</f>
        <v>2.4431057563587683E-2</v>
      </c>
      <c r="M11" s="9">
        <f>$G$57</f>
        <v>1215</v>
      </c>
      <c r="N11" s="7">
        <f>M11/$C$11</f>
        <v>4.5180722891566265E-2</v>
      </c>
      <c r="O11" s="9">
        <f>$G$58</f>
        <v>606</v>
      </c>
      <c r="P11" s="7">
        <f>O11/$C$11</f>
        <v>2.2534582775546631E-2</v>
      </c>
      <c r="Q11" s="9">
        <f>$G$59</f>
        <v>235</v>
      </c>
      <c r="R11" s="7">
        <f>Q11/$C$11</f>
        <v>8.7386583370519105E-3</v>
      </c>
      <c r="S11" s="9">
        <f>$G$60</f>
        <v>13531</v>
      </c>
      <c r="T11" s="7">
        <f>S11/$C$11</f>
        <v>0.50316079131340175</v>
      </c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</row>
    <row r="12" spans="2:42" ht="24.95" customHeight="1" x14ac:dyDescent="0.2">
      <c r="B12" s="38" t="s">
        <v>21</v>
      </c>
      <c r="C12" s="39"/>
      <c r="D12" s="39"/>
      <c r="E12" s="39"/>
      <c r="F12" s="39"/>
      <c r="G12" s="39"/>
      <c r="H12" s="39"/>
      <c r="I12" s="39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</row>
    <row r="13" spans="2:42" x14ac:dyDescent="0.2"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</row>
    <row r="14" spans="2:42" x14ac:dyDescent="0.2"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</row>
    <row r="15" spans="2:42" s="40" customFormat="1" ht="24.95" customHeight="1" x14ac:dyDescent="0.2">
      <c r="B15" s="33" t="s">
        <v>153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</row>
    <row r="16" spans="2:42" ht="15" customHeight="1" x14ac:dyDescent="0.2">
      <c r="B16" s="157" t="s">
        <v>27</v>
      </c>
      <c r="C16" s="165" t="s">
        <v>57</v>
      </c>
      <c r="D16" s="166"/>
      <c r="E16" s="166"/>
      <c r="F16" s="162" t="s">
        <v>7</v>
      </c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</row>
    <row r="17" spans="2:32" ht="26.25" customHeight="1" x14ac:dyDescent="0.2">
      <c r="B17" s="158"/>
      <c r="C17" s="167"/>
      <c r="D17" s="167"/>
      <c r="E17" s="167"/>
      <c r="F17" s="163" t="s">
        <v>59</v>
      </c>
      <c r="G17" s="168"/>
      <c r="H17" s="168"/>
      <c r="I17" s="163" t="s">
        <v>60</v>
      </c>
      <c r="J17" s="163"/>
      <c r="K17" s="163"/>
      <c r="L17" s="163" t="s">
        <v>61</v>
      </c>
      <c r="M17" s="163"/>
      <c r="N17" s="163"/>
      <c r="O17" s="163" t="s">
        <v>62</v>
      </c>
      <c r="P17" s="163"/>
      <c r="Q17" s="163"/>
      <c r="R17" s="163" t="s">
        <v>63</v>
      </c>
      <c r="S17" s="163"/>
      <c r="T17" s="163"/>
      <c r="U17" s="163" t="s">
        <v>64</v>
      </c>
      <c r="V17" s="163"/>
      <c r="W17" s="163"/>
      <c r="X17" s="163" t="s">
        <v>65</v>
      </c>
      <c r="Y17" s="163"/>
      <c r="Z17" s="163"/>
      <c r="AA17" s="163" t="s">
        <v>33</v>
      </c>
      <c r="AB17" s="163"/>
      <c r="AC17" s="163"/>
    </row>
    <row r="18" spans="2:32" ht="35.1" customHeight="1" x14ac:dyDescent="0.2">
      <c r="B18" s="35"/>
      <c r="C18" s="36" t="s">
        <v>185</v>
      </c>
      <c r="D18" s="37" t="s">
        <v>130</v>
      </c>
      <c r="E18" s="37" t="s">
        <v>131</v>
      </c>
      <c r="F18" s="36" t="s">
        <v>185</v>
      </c>
      <c r="G18" s="37" t="s">
        <v>130</v>
      </c>
      <c r="H18" s="37" t="s">
        <v>131</v>
      </c>
      <c r="I18" s="36" t="s">
        <v>185</v>
      </c>
      <c r="J18" s="37" t="s">
        <v>130</v>
      </c>
      <c r="K18" s="37" t="s">
        <v>131</v>
      </c>
      <c r="L18" s="36" t="s">
        <v>185</v>
      </c>
      <c r="M18" s="37" t="s">
        <v>130</v>
      </c>
      <c r="N18" s="37" t="s">
        <v>131</v>
      </c>
      <c r="O18" s="36" t="s">
        <v>185</v>
      </c>
      <c r="P18" s="37" t="s">
        <v>130</v>
      </c>
      <c r="Q18" s="37" t="s">
        <v>131</v>
      </c>
      <c r="R18" s="36" t="s">
        <v>185</v>
      </c>
      <c r="S18" s="37" t="s">
        <v>130</v>
      </c>
      <c r="T18" s="37" t="s">
        <v>131</v>
      </c>
      <c r="U18" s="36" t="s">
        <v>185</v>
      </c>
      <c r="V18" s="37" t="s">
        <v>130</v>
      </c>
      <c r="W18" s="37" t="s">
        <v>131</v>
      </c>
      <c r="X18" s="36" t="s">
        <v>185</v>
      </c>
      <c r="Y18" s="37" t="s">
        <v>130</v>
      </c>
      <c r="Z18" s="37" t="s">
        <v>131</v>
      </c>
      <c r="AA18" s="36" t="s">
        <v>185</v>
      </c>
      <c r="AB18" s="37" t="s">
        <v>130</v>
      </c>
      <c r="AC18" s="37" t="s">
        <v>131</v>
      </c>
      <c r="AF18" s="30" t="s">
        <v>22</v>
      </c>
    </row>
    <row r="19" spans="2:32" ht="21" customHeight="1" x14ac:dyDescent="0.2">
      <c r="B19" s="30" t="s">
        <v>8</v>
      </c>
      <c r="C19" s="8">
        <f>$G$37</f>
        <v>388219</v>
      </c>
      <c r="D19" s="3">
        <f>G37-F37</f>
        <v>7618</v>
      </c>
      <c r="E19" s="11">
        <f>(G37-F37)/F37</f>
        <v>2.0015711992348941E-2</v>
      </c>
      <c r="F19" s="8">
        <f>$G$29</f>
        <v>38020</v>
      </c>
      <c r="G19" s="3">
        <f>G29-F29</f>
        <v>-7</v>
      </c>
      <c r="H19" s="11">
        <f>(G29-F29)/F29</f>
        <v>-1.8407973282141637E-4</v>
      </c>
      <c r="I19" s="8">
        <f>$G$30</f>
        <v>38720</v>
      </c>
      <c r="J19" s="3">
        <f>G30-F30</f>
        <v>916</v>
      </c>
      <c r="K19" s="11">
        <f>(G30-F30)/F30</f>
        <v>2.4230240186223679E-2</v>
      </c>
      <c r="L19" s="8">
        <f>$G$31</f>
        <v>110744</v>
      </c>
      <c r="M19" s="3">
        <f>G31-F31</f>
        <v>3855</v>
      </c>
      <c r="N19" s="11">
        <f>(G31-F31)/F31</f>
        <v>3.606545107541468E-2</v>
      </c>
      <c r="O19" s="8">
        <f>$G$32</f>
        <v>8132</v>
      </c>
      <c r="P19" s="3">
        <f>G32-F32</f>
        <v>294</v>
      </c>
      <c r="Q19" s="11">
        <f>(G32-F32)/F32</f>
        <v>3.7509568767542738E-2</v>
      </c>
      <c r="R19" s="8">
        <f>$G$33</f>
        <v>13256</v>
      </c>
      <c r="S19" s="3">
        <f>G33-F33</f>
        <v>375</v>
      </c>
      <c r="T19" s="11">
        <f>(G33-F33)/F33</f>
        <v>2.911264653365422E-2</v>
      </c>
      <c r="U19" s="8">
        <f>$G$34</f>
        <v>8627</v>
      </c>
      <c r="V19" s="3">
        <f>G34-F34</f>
        <v>140</v>
      </c>
      <c r="W19" s="11">
        <f>(G34-F34)/F34</f>
        <v>1.6495817132084364E-2</v>
      </c>
      <c r="X19" s="8">
        <f>$G$35</f>
        <v>3962</v>
      </c>
      <c r="Y19" s="3">
        <f>G35-F35</f>
        <v>99</v>
      </c>
      <c r="Z19" s="11">
        <f>(G35-F35)/F35</f>
        <v>2.5627750453015789E-2</v>
      </c>
      <c r="AA19" s="8">
        <f>$G$36</f>
        <v>166758</v>
      </c>
      <c r="AB19" s="3">
        <f>G36-F36</f>
        <v>1946</v>
      </c>
      <c r="AC19" s="11">
        <f>(G36-F36)/F36</f>
        <v>1.1807392665582603E-2</v>
      </c>
    </row>
    <row r="20" spans="2:32" ht="21" customHeight="1" x14ac:dyDescent="0.2">
      <c r="B20" s="30" t="s">
        <v>37</v>
      </c>
      <c r="C20" s="8">
        <f>$G$61</f>
        <v>26892</v>
      </c>
      <c r="D20" s="29">
        <f>G61-F61</f>
        <v>114</v>
      </c>
      <c r="E20" s="7">
        <f>(G61-F61)/F61</f>
        <v>4.2572260811113601E-3</v>
      </c>
      <c r="F20" s="9">
        <f>$G$53</f>
        <v>2620</v>
      </c>
      <c r="G20" s="29">
        <f>G53-F53</f>
        <v>-7</v>
      </c>
      <c r="H20" s="7">
        <f>(G53-F53)/F53</f>
        <v>-2.6646364674533687E-3</v>
      </c>
      <c r="I20" s="9">
        <f>$G$54</f>
        <v>2625</v>
      </c>
      <c r="J20" s="29">
        <f>G54-F54</f>
        <v>12</v>
      </c>
      <c r="K20" s="7">
        <f>(G54-F54)/F54</f>
        <v>4.5924225028702642E-3</v>
      </c>
      <c r="L20" s="9">
        <f>$G$55</f>
        <v>5403</v>
      </c>
      <c r="M20" s="29">
        <f>G55-F55</f>
        <v>19</v>
      </c>
      <c r="N20" s="7">
        <f>(G55-F55)/F55</f>
        <v>3.5289747399702824E-3</v>
      </c>
      <c r="O20" s="9">
        <f>$G$56</f>
        <v>657</v>
      </c>
      <c r="P20" s="29">
        <f>G56-F56</f>
        <v>15</v>
      </c>
      <c r="Q20" s="7">
        <f>(G56-F56)/F56</f>
        <v>2.336448598130841E-2</v>
      </c>
      <c r="R20" s="9">
        <f>$G$57</f>
        <v>1215</v>
      </c>
      <c r="S20" s="29">
        <f>G57-F57</f>
        <v>35</v>
      </c>
      <c r="T20" s="7">
        <f>(G57-F57)/F57</f>
        <v>2.9661016949152543E-2</v>
      </c>
      <c r="U20" s="9">
        <f>$G$58</f>
        <v>606</v>
      </c>
      <c r="V20" s="29">
        <f>G58-F58</f>
        <v>-15</v>
      </c>
      <c r="W20" s="7">
        <f>(G58-F58)/F58</f>
        <v>-2.4154589371980676E-2</v>
      </c>
      <c r="X20" s="9">
        <f>$G$59</f>
        <v>235</v>
      </c>
      <c r="Y20" s="29">
        <f>G59-F59</f>
        <v>-3</v>
      </c>
      <c r="Z20" s="7">
        <f>(G59-F59)/F59</f>
        <v>-1.2605042016806723E-2</v>
      </c>
      <c r="AA20" s="9">
        <f>$G$60</f>
        <v>13531</v>
      </c>
      <c r="AB20" s="29">
        <f>G60-F60</f>
        <v>58</v>
      </c>
      <c r="AC20" s="7">
        <f>(G60-F60)/F60</f>
        <v>4.3049061085133232E-3</v>
      </c>
    </row>
    <row r="21" spans="2:32" ht="24.95" customHeight="1" x14ac:dyDescent="0.2">
      <c r="B21" s="47" t="s">
        <v>21</v>
      </c>
      <c r="C21" s="39"/>
    </row>
    <row r="23" spans="2:32" x14ac:dyDescent="0.2">
      <c r="B23" s="156" t="s">
        <v>160</v>
      </c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</row>
    <row r="24" spans="2:32" x14ac:dyDescent="0.2"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</row>
    <row r="25" spans="2:32" x14ac:dyDescent="0.2"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</row>
    <row r="27" spans="2:32" ht="24.95" customHeight="1" x14ac:dyDescent="0.2">
      <c r="B27" s="33" t="s">
        <v>168</v>
      </c>
    </row>
    <row r="28" spans="2:32" ht="25.5" x14ac:dyDescent="0.2">
      <c r="B28" s="35" t="s">
        <v>9</v>
      </c>
      <c r="C28" s="143" t="s">
        <v>186</v>
      </c>
      <c r="D28" s="143" t="s">
        <v>187</v>
      </c>
      <c r="E28" s="143" t="s">
        <v>188</v>
      </c>
      <c r="F28" s="143" t="s">
        <v>90</v>
      </c>
      <c r="G28" s="143" t="s">
        <v>185</v>
      </c>
      <c r="H28" s="37" t="s">
        <v>132</v>
      </c>
      <c r="I28" s="37" t="s">
        <v>133</v>
      </c>
      <c r="K28" s="43"/>
      <c r="L28" s="44"/>
    </row>
    <row r="29" spans="2:32" x14ac:dyDescent="0.2">
      <c r="B29" s="30" t="s">
        <v>59</v>
      </c>
      <c r="C29" s="3">
        <f>'[1]1. Categoria di servizio'!C8</f>
        <v>38326</v>
      </c>
      <c r="D29" s="3">
        <f>'[1]1. Categoria di servizio'!D8</f>
        <v>38388</v>
      </c>
      <c r="E29" s="3">
        <f>'[1]1. Categoria di servizio'!E8</f>
        <v>38349</v>
      </c>
      <c r="F29" s="3">
        <f>'[1]1. Categoria di servizio'!F8</f>
        <v>38027</v>
      </c>
      <c r="G29" s="3">
        <f>'[1]1. Categoria di servizio'!G8</f>
        <v>38020</v>
      </c>
      <c r="H29" s="3">
        <f>G29-C29</f>
        <v>-306</v>
      </c>
      <c r="I29" s="11">
        <f>(G29-C29)/C29</f>
        <v>-7.984136095600898E-3</v>
      </c>
    </row>
    <row r="30" spans="2:32" x14ac:dyDescent="0.2">
      <c r="B30" s="30" t="s">
        <v>66</v>
      </c>
      <c r="C30" s="3">
        <f>'[1]1. Categoria di servizio'!C9</f>
        <v>34961</v>
      </c>
      <c r="D30" s="3">
        <f>'[1]1. Categoria di servizio'!D9</f>
        <v>35787</v>
      </c>
      <c r="E30" s="3">
        <f>'[1]1. Categoria di servizio'!E9</f>
        <v>36413</v>
      </c>
      <c r="F30" s="3">
        <f>'[1]1. Categoria di servizio'!F9</f>
        <v>37804</v>
      </c>
      <c r="G30" s="3">
        <f>'[1]1. Categoria di servizio'!G9</f>
        <v>38720</v>
      </c>
      <c r="H30" s="3">
        <f>G30-C30</f>
        <v>3759</v>
      </c>
      <c r="I30" s="11">
        <f>(G30-C30)/C30</f>
        <v>0.10751980778581849</v>
      </c>
    </row>
    <row r="31" spans="2:32" x14ac:dyDescent="0.2">
      <c r="B31" s="30" t="s">
        <v>67</v>
      </c>
      <c r="C31" s="3">
        <f>'[1]1. Categoria di servizio'!C10</f>
        <v>98182</v>
      </c>
      <c r="D31" s="3">
        <f>'[1]1. Categoria di servizio'!D10</f>
        <v>100917</v>
      </c>
      <c r="E31" s="3">
        <f>'[1]1. Categoria di servizio'!E10</f>
        <v>102839</v>
      </c>
      <c r="F31" s="3">
        <f>'[1]1. Categoria di servizio'!F10</f>
        <v>106889</v>
      </c>
      <c r="G31" s="3">
        <f>'[1]1. Categoria di servizio'!G10</f>
        <v>110744</v>
      </c>
      <c r="H31" s="3">
        <f>G31-C31</f>
        <v>12562</v>
      </c>
      <c r="I31" s="11">
        <f>(G31-C31)/C31</f>
        <v>0.12794605935914932</v>
      </c>
      <c r="K31" s="126"/>
    </row>
    <row r="32" spans="2:32" x14ac:dyDescent="0.2">
      <c r="B32" s="30" t="s">
        <v>62</v>
      </c>
      <c r="C32" s="3">
        <f>'[1]1. Categoria di servizio'!C11</f>
        <v>7226</v>
      </c>
      <c r="D32" s="3">
        <f>'[1]1. Categoria di servizio'!D11</f>
        <v>7452</v>
      </c>
      <c r="E32" s="3">
        <f>'[1]1. Categoria di servizio'!E11</f>
        <v>7544</v>
      </c>
      <c r="F32" s="3">
        <f>'[1]1. Categoria di servizio'!F11</f>
        <v>7838</v>
      </c>
      <c r="G32" s="3">
        <f>'[1]1. Categoria di servizio'!G11</f>
        <v>8132</v>
      </c>
      <c r="H32" s="3">
        <f t="shared" ref="H32:H36" si="0">G32-C32</f>
        <v>906</v>
      </c>
      <c r="I32" s="11">
        <f t="shared" ref="I32:I36" si="1">(G32-C32)/C32</f>
        <v>0.1253805701632992</v>
      </c>
      <c r="K32" s="126"/>
    </row>
    <row r="33" spans="2:12" x14ac:dyDescent="0.2">
      <c r="B33" s="30" t="s">
        <v>68</v>
      </c>
      <c r="C33" s="3">
        <f>'[1]1. Categoria di servizio'!C12</f>
        <v>11911</v>
      </c>
      <c r="D33" s="3">
        <f>'[1]1. Categoria di servizio'!D12</f>
        <v>12254</v>
      </c>
      <c r="E33" s="3">
        <f>'[1]1. Categoria di servizio'!E12</f>
        <v>12340</v>
      </c>
      <c r="F33" s="3">
        <f>'[1]1. Categoria di servizio'!F12</f>
        <v>12881</v>
      </c>
      <c r="G33" s="3">
        <f>'[1]1. Categoria di servizio'!G12</f>
        <v>13256</v>
      </c>
      <c r="H33" s="3">
        <f t="shared" si="0"/>
        <v>1345</v>
      </c>
      <c r="I33" s="11">
        <f t="shared" si="1"/>
        <v>0.11292082948534968</v>
      </c>
      <c r="K33" s="126"/>
    </row>
    <row r="34" spans="2:12" x14ac:dyDescent="0.2">
      <c r="B34" s="30" t="s">
        <v>69</v>
      </c>
      <c r="C34" s="3">
        <f>'[1]1. Categoria di servizio'!C13</f>
        <v>8203</v>
      </c>
      <c r="D34" s="3">
        <f>'[1]1. Categoria di servizio'!D13</f>
        <v>8368</v>
      </c>
      <c r="E34" s="3">
        <f>'[1]1. Categoria di servizio'!E13</f>
        <v>8370</v>
      </c>
      <c r="F34" s="3">
        <f>'[1]1. Categoria di servizio'!F13</f>
        <v>8487</v>
      </c>
      <c r="G34" s="3">
        <f>'[1]1. Categoria di servizio'!G13</f>
        <v>8627</v>
      </c>
      <c r="H34" s="3">
        <f t="shared" si="0"/>
        <v>424</v>
      </c>
      <c r="I34" s="11">
        <f t="shared" si="1"/>
        <v>5.1688406680482753E-2</v>
      </c>
      <c r="K34" s="126"/>
    </row>
    <row r="35" spans="2:12" x14ac:dyDescent="0.2">
      <c r="B35" s="30" t="s">
        <v>70</v>
      </c>
      <c r="C35" s="3">
        <f>'[1]1. Categoria di servizio'!C14</f>
        <v>3547</v>
      </c>
      <c r="D35" s="3">
        <f>'[1]1. Categoria di servizio'!D14</f>
        <v>3650</v>
      </c>
      <c r="E35" s="3">
        <f>'[1]1. Categoria di servizio'!E14</f>
        <v>3715</v>
      </c>
      <c r="F35" s="3">
        <f>'[1]1. Categoria di servizio'!F14</f>
        <v>3863</v>
      </c>
      <c r="G35" s="3">
        <f>'[1]1. Categoria di servizio'!G14</f>
        <v>3962</v>
      </c>
      <c r="H35" s="3">
        <f t="shared" si="0"/>
        <v>415</v>
      </c>
      <c r="I35" s="11">
        <f t="shared" si="1"/>
        <v>0.1170002819283902</v>
      </c>
      <c r="K35" s="126"/>
    </row>
    <row r="36" spans="2:12" x14ac:dyDescent="0.2">
      <c r="B36" s="30" t="s">
        <v>30</v>
      </c>
      <c r="C36" s="3">
        <f>'[1]1. Categoria di servizio'!C15</f>
        <v>157912</v>
      </c>
      <c r="D36" s="3">
        <f>'[1]1. Categoria di servizio'!D15</f>
        <v>160457</v>
      </c>
      <c r="E36" s="3">
        <f>'[1]1. Categoria di servizio'!E15</f>
        <v>161919</v>
      </c>
      <c r="F36" s="3">
        <f>'[1]1. Categoria di servizio'!F15</f>
        <v>164812</v>
      </c>
      <c r="G36" s="3">
        <f>'[1]1. Categoria di servizio'!G15</f>
        <v>166758</v>
      </c>
      <c r="H36" s="3">
        <f t="shared" si="0"/>
        <v>8846</v>
      </c>
      <c r="I36" s="11">
        <f t="shared" si="1"/>
        <v>5.6018541972744314E-2</v>
      </c>
      <c r="K36" s="126"/>
    </row>
    <row r="37" spans="2:12" x14ac:dyDescent="0.2">
      <c r="B37" s="45" t="s">
        <v>31</v>
      </c>
      <c r="C37" s="9">
        <f t="shared" ref="C37:F37" si="2">SUM(C29:C36)</f>
        <v>360268</v>
      </c>
      <c r="D37" s="9">
        <f t="shared" si="2"/>
        <v>367273</v>
      </c>
      <c r="E37" s="9">
        <f t="shared" si="2"/>
        <v>371489</v>
      </c>
      <c r="F37" s="9">
        <f t="shared" si="2"/>
        <v>380601</v>
      </c>
      <c r="G37" s="9">
        <f>SUM(G29:G36)</f>
        <v>388219</v>
      </c>
      <c r="H37" s="9">
        <f>G37-C37</f>
        <v>27951</v>
      </c>
      <c r="I37" s="46">
        <f>(G37-C37)/C37</f>
        <v>7.7583909756070477E-2</v>
      </c>
      <c r="K37" s="126"/>
    </row>
    <row r="38" spans="2:12" s="1" customFormat="1" ht="24.95" customHeight="1" x14ac:dyDescent="0.2">
      <c r="B38" s="135" t="s">
        <v>21</v>
      </c>
      <c r="C38" s="116"/>
      <c r="D38" s="116"/>
      <c r="E38" s="116"/>
      <c r="F38" s="116"/>
      <c r="G38" s="116"/>
      <c r="H38" s="116"/>
      <c r="I38" s="116"/>
      <c r="J38" s="78"/>
      <c r="K38" s="141"/>
    </row>
    <row r="39" spans="2:12" s="1" customFormat="1" x14ac:dyDescent="0.2">
      <c r="C39" s="79"/>
      <c r="D39" s="79"/>
      <c r="E39" s="79"/>
      <c r="F39" s="79"/>
      <c r="G39" s="79"/>
      <c r="H39" s="79"/>
      <c r="I39" s="88"/>
      <c r="J39" s="79"/>
      <c r="K39" s="88"/>
      <c r="L39" s="79"/>
    </row>
    <row r="40" spans="2:12" s="1" customFormat="1" ht="23.25" x14ac:dyDescent="0.2">
      <c r="B40" s="68"/>
      <c r="C40" s="182" t="s">
        <v>190</v>
      </c>
      <c r="D40" s="182" t="s">
        <v>191</v>
      </c>
      <c r="E40" s="182" t="s">
        <v>192</v>
      </c>
      <c r="F40" s="182" t="s">
        <v>193</v>
      </c>
      <c r="G40" s="182" t="s">
        <v>194</v>
      </c>
      <c r="H40" s="69"/>
      <c r="I40" s="88"/>
      <c r="J40" s="79"/>
      <c r="K40" s="88"/>
      <c r="L40" s="79"/>
    </row>
    <row r="41" spans="2:12" s="1" customFormat="1" x14ac:dyDescent="0.2">
      <c r="B41" s="68" t="s">
        <v>59</v>
      </c>
      <c r="C41" s="70">
        <f t="shared" ref="C41" si="3">C29/$C$29*100</f>
        <v>100</v>
      </c>
      <c r="D41" s="70">
        <f t="shared" ref="D41:G41" si="4">D29/$C$29*100</f>
        <v>100.161770077754</v>
      </c>
      <c r="E41" s="70">
        <f t="shared" si="4"/>
        <v>100.06001148045713</v>
      </c>
      <c r="F41" s="70">
        <f t="shared" si="4"/>
        <v>99.21985075405729</v>
      </c>
      <c r="G41" s="70">
        <f t="shared" si="4"/>
        <v>99.201586390439914</v>
      </c>
      <c r="H41" s="70"/>
      <c r="I41" s="88"/>
      <c r="J41" s="79"/>
      <c r="K41" s="88"/>
      <c r="L41" s="79"/>
    </row>
    <row r="42" spans="2:12" s="1" customFormat="1" x14ac:dyDescent="0.2">
      <c r="B42" s="68" t="s">
        <v>66</v>
      </c>
      <c r="C42" s="70">
        <f t="shared" ref="C42" si="5">C30/$C$30*100</f>
        <v>100</v>
      </c>
      <c r="D42" s="70">
        <f t="shared" ref="D42:G42" si="6">D30/$C$30*100</f>
        <v>102.36263264780756</v>
      </c>
      <c r="E42" s="70">
        <f t="shared" si="6"/>
        <v>104.15319927919681</v>
      </c>
      <c r="F42" s="70">
        <f t="shared" si="6"/>
        <v>108.13191842338605</v>
      </c>
      <c r="G42" s="70">
        <f t="shared" si="6"/>
        <v>110.75198077858184</v>
      </c>
      <c r="H42" s="70"/>
      <c r="I42" s="88"/>
      <c r="J42" s="79"/>
      <c r="K42" s="88"/>
      <c r="L42" s="79"/>
    </row>
    <row r="43" spans="2:12" s="1" customFormat="1" x14ac:dyDescent="0.2">
      <c r="B43" s="68" t="s">
        <v>67</v>
      </c>
      <c r="C43" s="70">
        <f t="shared" ref="C43" si="7">C31/$C$31*100</f>
        <v>100</v>
      </c>
      <c r="D43" s="70">
        <f t="shared" ref="D43:G43" si="8">D31/$C$31*100</f>
        <v>102.78564298955001</v>
      </c>
      <c r="E43" s="70">
        <f t="shared" si="8"/>
        <v>104.74323195697785</v>
      </c>
      <c r="F43" s="70">
        <f t="shared" si="8"/>
        <v>108.86822431810313</v>
      </c>
      <c r="G43" s="70">
        <f t="shared" si="8"/>
        <v>112.79460593591493</v>
      </c>
      <c r="H43" s="70"/>
      <c r="I43" s="88"/>
      <c r="J43" s="79"/>
      <c r="K43" s="88"/>
      <c r="L43" s="79"/>
    </row>
    <row r="44" spans="2:12" s="1" customFormat="1" x14ac:dyDescent="0.2">
      <c r="B44" s="68" t="s">
        <v>62</v>
      </c>
      <c r="C44" s="70">
        <f>C32/$C$32*100</f>
        <v>100</v>
      </c>
      <c r="D44" s="70">
        <f t="shared" ref="D44:G44" si="9">D32/$C$32*100</f>
        <v>103.12759479656795</v>
      </c>
      <c r="E44" s="70">
        <f t="shared" si="9"/>
        <v>104.40077497924163</v>
      </c>
      <c r="F44" s="70">
        <f t="shared" si="9"/>
        <v>108.46941599778577</v>
      </c>
      <c r="G44" s="70">
        <f t="shared" si="9"/>
        <v>112.53805701632993</v>
      </c>
      <c r="H44" s="70"/>
      <c r="I44" s="88"/>
      <c r="J44" s="79"/>
      <c r="K44" s="88"/>
      <c r="L44" s="79"/>
    </row>
    <row r="45" spans="2:12" s="1" customFormat="1" x14ac:dyDescent="0.2">
      <c r="B45" s="68" t="s">
        <v>68</v>
      </c>
      <c r="C45" s="70">
        <f>C33/$C$33*100</f>
        <v>100</v>
      </c>
      <c r="D45" s="70">
        <f t="shared" ref="D45:G45" si="10">D33/$C$33*100</f>
        <v>102.87969104189405</v>
      </c>
      <c r="E45" s="70">
        <f t="shared" si="10"/>
        <v>103.60171270254386</v>
      </c>
      <c r="F45" s="70">
        <f t="shared" si="10"/>
        <v>108.14373268407354</v>
      </c>
      <c r="G45" s="70">
        <f t="shared" si="10"/>
        <v>111.29208294853497</v>
      </c>
      <c r="H45" s="70"/>
      <c r="I45" s="88"/>
      <c r="J45" s="79"/>
      <c r="K45" s="88"/>
      <c r="L45" s="79"/>
    </row>
    <row r="46" spans="2:12" s="1" customFormat="1" x14ac:dyDescent="0.2">
      <c r="B46" s="68" t="s">
        <v>69</v>
      </c>
      <c r="C46" s="70">
        <f>C34/$C$34*100</f>
        <v>100</v>
      </c>
      <c r="D46" s="70">
        <f t="shared" ref="D46:G46" si="11">D34/$C$34*100</f>
        <v>102.01145922223576</v>
      </c>
      <c r="E46" s="70">
        <f t="shared" si="11"/>
        <v>102.03584054614166</v>
      </c>
      <c r="F46" s="70">
        <f t="shared" si="11"/>
        <v>103.46214799463611</v>
      </c>
      <c r="G46" s="70">
        <f t="shared" si="11"/>
        <v>105.16884066804828</v>
      </c>
      <c r="H46" s="70"/>
      <c r="I46" s="88"/>
      <c r="J46" s="79"/>
      <c r="K46" s="88"/>
      <c r="L46" s="79"/>
    </row>
    <row r="47" spans="2:12" s="1" customFormat="1" x14ac:dyDescent="0.2">
      <c r="B47" s="68" t="s">
        <v>70</v>
      </c>
      <c r="C47" s="70">
        <f>C35/$C$35*100</f>
        <v>100</v>
      </c>
      <c r="D47" s="70">
        <f t="shared" ref="D47:G47" si="12">D35/$C$35*100</f>
        <v>102.90386241894558</v>
      </c>
      <c r="E47" s="70">
        <f t="shared" si="12"/>
        <v>104.73639695517338</v>
      </c>
      <c r="F47" s="70">
        <f t="shared" si="12"/>
        <v>108.90893712996899</v>
      </c>
      <c r="G47" s="70">
        <f t="shared" si="12"/>
        <v>111.70002819283901</v>
      </c>
      <c r="H47" s="70"/>
      <c r="I47" s="88"/>
      <c r="J47" s="79"/>
      <c r="K47" s="88"/>
      <c r="L47" s="79"/>
    </row>
    <row r="48" spans="2:12" s="1" customFormat="1" x14ac:dyDescent="0.2">
      <c r="C48" s="88"/>
      <c r="D48" s="88"/>
      <c r="E48" s="88"/>
      <c r="F48" s="88"/>
      <c r="G48" s="88"/>
      <c r="H48" s="88"/>
      <c r="I48" s="88"/>
      <c r="J48" s="79"/>
      <c r="K48" s="88"/>
      <c r="L48" s="79"/>
    </row>
    <row r="49" spans="2:12" s="1" customFormat="1" x14ac:dyDescent="0.2">
      <c r="B49" s="10"/>
      <c r="C49" s="79"/>
      <c r="D49" s="79"/>
      <c r="E49" s="79"/>
      <c r="F49" s="79"/>
      <c r="G49" s="79"/>
      <c r="H49" s="79"/>
      <c r="I49" s="88"/>
      <c r="J49" s="79"/>
      <c r="K49" s="88"/>
      <c r="L49" s="79"/>
    </row>
    <row r="50" spans="2:12" s="1" customFormat="1" x14ac:dyDescent="0.2"/>
    <row r="51" spans="2:12" s="1" customFormat="1" ht="24.95" customHeight="1" x14ac:dyDescent="0.2">
      <c r="B51" s="80" t="s">
        <v>169</v>
      </c>
    </row>
    <row r="52" spans="2:12" s="1" customFormat="1" ht="25.5" x14ac:dyDescent="0.2">
      <c r="B52" s="2" t="s">
        <v>38</v>
      </c>
      <c r="C52" s="143" t="s">
        <v>186</v>
      </c>
      <c r="D52" s="143" t="s">
        <v>187</v>
      </c>
      <c r="E52" s="143" t="s">
        <v>188</v>
      </c>
      <c r="F52" s="143" t="s">
        <v>90</v>
      </c>
      <c r="G52" s="143" t="s">
        <v>185</v>
      </c>
      <c r="H52" s="83" t="s">
        <v>132</v>
      </c>
      <c r="I52" s="83" t="s">
        <v>133</v>
      </c>
      <c r="K52" s="120"/>
      <c r="L52" s="121"/>
    </row>
    <row r="53" spans="2:12" s="1" customFormat="1" x14ac:dyDescent="0.2">
      <c r="B53" s="1" t="s">
        <v>59</v>
      </c>
      <c r="C53" s="88">
        <f>'[1]1. Categoria di servizio'!C19</f>
        <v>2629</v>
      </c>
      <c r="D53" s="88">
        <f>'[1]1. Categoria di servizio'!D19</f>
        <v>2596</v>
      </c>
      <c r="E53" s="88">
        <f>'[1]1. Categoria di servizio'!E19</f>
        <v>2627</v>
      </c>
      <c r="F53" s="88">
        <f>'[1]1. Categoria di servizio'!F19</f>
        <v>2627</v>
      </c>
      <c r="G53" s="88">
        <f>'[1]1. Categoria di servizio'!G19</f>
        <v>2620</v>
      </c>
      <c r="H53" s="88">
        <f>G53-C53</f>
        <v>-9</v>
      </c>
      <c r="I53" s="79">
        <f>(G53-C53)/C53</f>
        <v>-3.4233548877900342E-3</v>
      </c>
      <c r="J53" s="88"/>
      <c r="K53" s="89"/>
    </row>
    <row r="54" spans="2:12" s="1" customFormat="1" x14ac:dyDescent="0.2">
      <c r="B54" s="1" t="s">
        <v>66</v>
      </c>
      <c r="C54" s="88">
        <f>'[1]1. Categoria di servizio'!C20</f>
        <v>2455</v>
      </c>
      <c r="D54" s="88">
        <f>'[1]1. Categoria di servizio'!D20</f>
        <v>2471</v>
      </c>
      <c r="E54" s="88">
        <f>'[1]1. Categoria di servizio'!E20</f>
        <v>2492</v>
      </c>
      <c r="F54" s="88">
        <f>'[1]1. Categoria di servizio'!F20</f>
        <v>2613</v>
      </c>
      <c r="G54" s="88">
        <f>'[1]1. Categoria di servizio'!G20</f>
        <v>2625</v>
      </c>
      <c r="H54" s="88">
        <f>G54-C54</f>
        <v>170</v>
      </c>
      <c r="I54" s="79">
        <f>(G54-C54)/C54</f>
        <v>6.9246435845213852E-2</v>
      </c>
      <c r="J54" s="88"/>
      <c r="K54" s="89"/>
    </row>
    <row r="55" spans="2:12" s="1" customFormat="1" x14ac:dyDescent="0.2">
      <c r="B55" s="1" t="s">
        <v>67</v>
      </c>
      <c r="C55" s="88">
        <f>'[1]1. Categoria di servizio'!C21</f>
        <v>5015</v>
      </c>
      <c r="D55" s="88">
        <f>'[1]1. Categoria di servizio'!D21</f>
        <v>5078</v>
      </c>
      <c r="E55" s="88">
        <f>'[1]1. Categoria di servizio'!E21</f>
        <v>5210</v>
      </c>
      <c r="F55" s="88">
        <f>'[1]1. Categoria di servizio'!F21</f>
        <v>5384</v>
      </c>
      <c r="G55" s="88">
        <f>'[1]1. Categoria di servizio'!G21</f>
        <v>5403</v>
      </c>
      <c r="H55" s="88">
        <f>G55-C55</f>
        <v>388</v>
      </c>
      <c r="I55" s="79">
        <f>(G55-C55)/C55</f>
        <v>7.7367896311066803E-2</v>
      </c>
      <c r="J55" s="88"/>
      <c r="K55" s="89"/>
    </row>
    <row r="56" spans="2:12" s="1" customFormat="1" x14ac:dyDescent="0.2">
      <c r="B56" s="1" t="s">
        <v>62</v>
      </c>
      <c r="C56" s="88">
        <f>'[1]1. Categoria di servizio'!C22</f>
        <v>610</v>
      </c>
      <c r="D56" s="88">
        <f>'[1]1. Categoria di servizio'!D22</f>
        <v>606</v>
      </c>
      <c r="E56" s="88">
        <f>'[1]1. Categoria di servizio'!E22</f>
        <v>623</v>
      </c>
      <c r="F56" s="88">
        <f>'[1]1. Categoria di servizio'!F22</f>
        <v>642</v>
      </c>
      <c r="G56" s="88">
        <f>'[1]1. Categoria di servizio'!G22</f>
        <v>657</v>
      </c>
      <c r="H56" s="88">
        <f t="shared" ref="H56:H60" si="13">G56-C56</f>
        <v>47</v>
      </c>
      <c r="I56" s="79">
        <f t="shared" ref="I56:I60" si="14">(G56-C56)/C56</f>
        <v>7.7049180327868852E-2</v>
      </c>
      <c r="J56" s="88"/>
      <c r="K56" s="89"/>
    </row>
    <row r="57" spans="2:12" s="1" customFormat="1" x14ac:dyDescent="0.2">
      <c r="B57" s="1" t="s">
        <v>68</v>
      </c>
      <c r="C57" s="88">
        <f>'[1]1. Categoria di servizio'!C23</f>
        <v>1120</v>
      </c>
      <c r="D57" s="88">
        <f>'[1]1. Categoria di servizio'!D23</f>
        <v>1134</v>
      </c>
      <c r="E57" s="88">
        <f>'[1]1. Categoria di servizio'!E23</f>
        <v>1120</v>
      </c>
      <c r="F57" s="88">
        <f>'[1]1. Categoria di servizio'!F23</f>
        <v>1180</v>
      </c>
      <c r="G57" s="88">
        <f>'[1]1. Categoria di servizio'!G23</f>
        <v>1215</v>
      </c>
      <c r="H57" s="88">
        <f t="shared" si="13"/>
        <v>95</v>
      </c>
      <c r="I57" s="79">
        <f t="shared" si="14"/>
        <v>8.4821428571428575E-2</v>
      </c>
      <c r="J57" s="88"/>
      <c r="K57" s="89"/>
    </row>
    <row r="58" spans="2:12" s="1" customFormat="1" x14ac:dyDescent="0.2">
      <c r="B58" s="1" t="s">
        <v>69</v>
      </c>
      <c r="C58" s="88">
        <f>'[1]1. Categoria di servizio'!C24</f>
        <v>585</v>
      </c>
      <c r="D58" s="88">
        <f>'[1]1. Categoria di servizio'!D24</f>
        <v>569</v>
      </c>
      <c r="E58" s="88">
        <f>'[1]1. Categoria di servizio'!E24</f>
        <v>598</v>
      </c>
      <c r="F58" s="88">
        <f>'[1]1. Categoria di servizio'!F24</f>
        <v>621</v>
      </c>
      <c r="G58" s="88">
        <f>'[1]1. Categoria di servizio'!G24</f>
        <v>606</v>
      </c>
      <c r="H58" s="88">
        <f t="shared" si="13"/>
        <v>21</v>
      </c>
      <c r="I58" s="79">
        <f t="shared" si="14"/>
        <v>3.5897435897435895E-2</v>
      </c>
      <c r="J58" s="88"/>
      <c r="K58" s="89"/>
    </row>
    <row r="59" spans="2:12" s="1" customFormat="1" x14ac:dyDescent="0.2">
      <c r="B59" s="1" t="s">
        <v>70</v>
      </c>
      <c r="C59" s="88">
        <f>'[1]1. Categoria di servizio'!C25</f>
        <v>222</v>
      </c>
      <c r="D59" s="88">
        <f>'[1]1. Categoria di servizio'!D25</f>
        <v>223</v>
      </c>
      <c r="E59" s="88">
        <f>'[1]1. Categoria di servizio'!E25</f>
        <v>231</v>
      </c>
      <c r="F59" s="88">
        <f>'[1]1. Categoria di servizio'!F25</f>
        <v>238</v>
      </c>
      <c r="G59" s="88">
        <f>'[1]1. Categoria di servizio'!G25</f>
        <v>235</v>
      </c>
      <c r="H59" s="88">
        <f t="shared" si="13"/>
        <v>13</v>
      </c>
      <c r="I59" s="79">
        <f t="shared" si="14"/>
        <v>5.8558558558558557E-2</v>
      </c>
      <c r="J59" s="88"/>
      <c r="K59" s="89"/>
    </row>
    <row r="60" spans="2:12" s="1" customFormat="1" x14ac:dyDescent="0.2">
      <c r="B60" s="1" t="s">
        <v>30</v>
      </c>
      <c r="C60" s="88">
        <f>'[1]1. Categoria di servizio'!C26</f>
        <v>13016</v>
      </c>
      <c r="D60" s="88">
        <f>'[1]1. Categoria di servizio'!D26</f>
        <v>13045</v>
      </c>
      <c r="E60" s="88">
        <f>'[1]1. Categoria di servizio'!E26</f>
        <v>13201</v>
      </c>
      <c r="F60" s="88">
        <f>'[1]1. Categoria di servizio'!F26</f>
        <v>13473</v>
      </c>
      <c r="G60" s="88">
        <f>'[1]1. Categoria di servizio'!G26</f>
        <v>13531</v>
      </c>
      <c r="H60" s="88">
        <f t="shared" si="13"/>
        <v>515</v>
      </c>
      <c r="I60" s="79">
        <f t="shared" si="14"/>
        <v>3.9566687154271668E-2</v>
      </c>
      <c r="J60" s="88"/>
      <c r="K60" s="89"/>
    </row>
    <row r="61" spans="2:12" s="1" customFormat="1" x14ac:dyDescent="0.2">
      <c r="B61" s="136" t="s">
        <v>31</v>
      </c>
      <c r="C61" s="84">
        <f t="shared" ref="C61:F61" si="15">SUM(C53:C60)</f>
        <v>25652</v>
      </c>
      <c r="D61" s="84">
        <f t="shared" si="15"/>
        <v>25722</v>
      </c>
      <c r="E61" s="84">
        <f t="shared" si="15"/>
        <v>26102</v>
      </c>
      <c r="F61" s="84">
        <f t="shared" si="15"/>
        <v>26778</v>
      </c>
      <c r="G61" s="84">
        <f>SUM(G53:G60)</f>
        <v>26892</v>
      </c>
      <c r="H61" s="84">
        <f>G61-C61</f>
        <v>1240</v>
      </c>
      <c r="I61" s="85">
        <f>(G61-C61)/C61</f>
        <v>4.8339310774988306E-2</v>
      </c>
      <c r="J61" s="88"/>
      <c r="K61" s="89"/>
    </row>
    <row r="62" spans="2:12" s="1" customFormat="1" ht="24.95" customHeight="1" x14ac:dyDescent="0.2">
      <c r="B62" s="135" t="s">
        <v>21</v>
      </c>
      <c r="C62" s="116"/>
      <c r="D62" s="116"/>
      <c r="E62" s="116"/>
      <c r="F62" s="116"/>
      <c r="G62" s="116"/>
      <c r="H62" s="116"/>
      <c r="I62" s="116"/>
      <c r="J62" s="78"/>
      <c r="K62" s="88"/>
      <c r="L62" s="79"/>
    </row>
    <row r="63" spans="2:12" s="1" customFormat="1" x14ac:dyDescent="0.2">
      <c r="B63" s="68"/>
      <c r="C63" s="70"/>
      <c r="D63" s="70"/>
      <c r="E63" s="70"/>
      <c r="F63" s="70"/>
      <c r="G63" s="70"/>
      <c r="H63" s="70"/>
      <c r="I63" s="88"/>
      <c r="J63" s="79"/>
      <c r="K63" s="88"/>
      <c r="L63" s="79"/>
    </row>
    <row r="64" spans="2:12" s="1" customFormat="1" ht="23.25" x14ac:dyDescent="0.2">
      <c r="B64" s="68"/>
      <c r="C64" s="182" t="s">
        <v>190</v>
      </c>
      <c r="D64" s="182" t="s">
        <v>191</v>
      </c>
      <c r="E64" s="182" t="s">
        <v>192</v>
      </c>
      <c r="F64" s="182" t="s">
        <v>193</v>
      </c>
      <c r="G64" s="182" t="s">
        <v>194</v>
      </c>
      <c r="H64" s="69"/>
      <c r="I64" s="88"/>
      <c r="J64" s="79"/>
      <c r="K64" s="88"/>
      <c r="L64" s="79"/>
    </row>
    <row r="65" spans="2:12" s="1" customFormat="1" x14ac:dyDescent="0.2">
      <c r="B65" s="68" t="s">
        <v>59</v>
      </c>
      <c r="C65" s="70">
        <f t="shared" ref="C65:G65" si="16">C53/$C$53*100</f>
        <v>100</v>
      </c>
      <c r="D65" s="70">
        <f t="shared" si="16"/>
        <v>98.744769874476987</v>
      </c>
      <c r="E65" s="70">
        <f t="shared" si="16"/>
        <v>99.923925446938</v>
      </c>
      <c r="F65" s="70">
        <f t="shared" si="16"/>
        <v>99.923925446938</v>
      </c>
      <c r="G65" s="70">
        <f t="shared" si="16"/>
        <v>99.657664511221</v>
      </c>
      <c r="H65" s="70"/>
      <c r="I65" s="88"/>
      <c r="J65" s="79"/>
      <c r="K65" s="88"/>
      <c r="L65" s="79"/>
    </row>
    <row r="66" spans="2:12" s="1" customFormat="1" x14ac:dyDescent="0.2">
      <c r="B66" s="68" t="s">
        <v>66</v>
      </c>
      <c r="C66" s="70">
        <f t="shared" ref="C66:G66" si="17">C54/$C$54*100</f>
        <v>100</v>
      </c>
      <c r="D66" s="70">
        <f t="shared" si="17"/>
        <v>100.65173116089613</v>
      </c>
      <c r="E66" s="70">
        <f t="shared" si="17"/>
        <v>101.50712830957229</v>
      </c>
      <c r="F66" s="70">
        <f t="shared" si="17"/>
        <v>106.43584521384928</v>
      </c>
      <c r="G66" s="70">
        <f t="shared" si="17"/>
        <v>106.92464358452139</v>
      </c>
      <c r="H66" s="70"/>
      <c r="I66" s="88"/>
      <c r="J66" s="79"/>
      <c r="K66" s="88"/>
      <c r="L66" s="79"/>
    </row>
    <row r="67" spans="2:12" s="1" customFormat="1" x14ac:dyDescent="0.2">
      <c r="B67" s="68" t="s">
        <v>67</v>
      </c>
      <c r="C67" s="70">
        <f t="shared" ref="C67:G67" si="18">C55/$C$55*100</f>
        <v>100</v>
      </c>
      <c r="D67" s="70">
        <f t="shared" si="18"/>
        <v>101.25623130608174</v>
      </c>
      <c r="E67" s="70">
        <f t="shared" si="18"/>
        <v>103.88833499501496</v>
      </c>
      <c r="F67" s="70">
        <f t="shared" si="18"/>
        <v>107.357926221336</v>
      </c>
      <c r="G67" s="70">
        <f t="shared" si="18"/>
        <v>107.73678963110669</v>
      </c>
      <c r="H67" s="70"/>
      <c r="I67" s="88"/>
      <c r="J67" s="79"/>
      <c r="K67" s="88"/>
      <c r="L67" s="79"/>
    </row>
    <row r="68" spans="2:12" s="1" customFormat="1" x14ac:dyDescent="0.2">
      <c r="B68" s="68" t="s">
        <v>62</v>
      </c>
      <c r="C68" s="70">
        <f>C56/$C$56*100</f>
        <v>100</v>
      </c>
      <c r="D68" s="70">
        <f t="shared" ref="D68:G68" si="19">D56/$C$56*100</f>
        <v>99.344262295081961</v>
      </c>
      <c r="E68" s="70">
        <f t="shared" si="19"/>
        <v>102.1311475409836</v>
      </c>
      <c r="F68" s="70">
        <f t="shared" si="19"/>
        <v>105.24590163934427</v>
      </c>
      <c r="G68" s="70">
        <f t="shared" si="19"/>
        <v>107.70491803278688</v>
      </c>
      <c r="H68" s="70"/>
      <c r="I68" s="88"/>
      <c r="J68" s="79"/>
      <c r="K68" s="88"/>
      <c r="L68" s="79"/>
    </row>
    <row r="69" spans="2:12" s="1" customFormat="1" x14ac:dyDescent="0.2">
      <c r="B69" s="68" t="s">
        <v>68</v>
      </c>
      <c r="C69" s="70">
        <f>C57/$C$57*100</f>
        <v>100</v>
      </c>
      <c r="D69" s="70">
        <f t="shared" ref="D69:G69" si="20">D57/$C$57*100</f>
        <v>101.25</v>
      </c>
      <c r="E69" s="70">
        <f t="shared" si="20"/>
        <v>100</v>
      </c>
      <c r="F69" s="70">
        <f t="shared" si="20"/>
        <v>105.35714285714286</v>
      </c>
      <c r="G69" s="70">
        <f t="shared" si="20"/>
        <v>108.48214285714286</v>
      </c>
      <c r="H69" s="68"/>
    </row>
    <row r="70" spans="2:12" s="1" customFormat="1" x14ac:dyDescent="0.2">
      <c r="B70" s="68" t="s">
        <v>69</v>
      </c>
      <c r="C70" s="70">
        <f>C58/$C$58*100</f>
        <v>100</v>
      </c>
      <c r="D70" s="70">
        <f t="shared" ref="D70:G70" si="21">D58/$C$58*100</f>
        <v>97.26495726495726</v>
      </c>
      <c r="E70" s="70">
        <f t="shared" si="21"/>
        <v>102.22222222222221</v>
      </c>
      <c r="F70" s="70">
        <f t="shared" si="21"/>
        <v>106.15384615384616</v>
      </c>
      <c r="G70" s="70">
        <f t="shared" si="21"/>
        <v>103.58974358974361</v>
      </c>
      <c r="H70" s="68"/>
    </row>
    <row r="71" spans="2:12" s="1" customFormat="1" x14ac:dyDescent="0.2">
      <c r="B71" s="68" t="s">
        <v>70</v>
      </c>
      <c r="C71" s="70">
        <f>C59/$C$59*100</f>
        <v>100</v>
      </c>
      <c r="D71" s="70">
        <f t="shared" ref="D71:G71" si="22">D59/$C$59*100</f>
        <v>100.45045045045045</v>
      </c>
      <c r="E71" s="70">
        <f t="shared" si="22"/>
        <v>104.05405405405406</v>
      </c>
      <c r="F71" s="70">
        <f t="shared" si="22"/>
        <v>107.2072072072072</v>
      </c>
      <c r="G71" s="70">
        <f t="shared" si="22"/>
        <v>105.85585585585586</v>
      </c>
      <c r="H71" s="68"/>
    </row>
    <row r="72" spans="2:12" s="1" customFormat="1" x14ac:dyDescent="0.2">
      <c r="B72" s="68"/>
      <c r="C72" s="70"/>
      <c r="D72" s="70"/>
      <c r="E72" s="70"/>
      <c r="F72" s="70"/>
      <c r="G72" s="70"/>
      <c r="H72" s="68"/>
    </row>
    <row r="73" spans="2:12" x14ac:dyDescent="0.2">
      <c r="E73" s="1"/>
      <c r="F73" s="1"/>
      <c r="G73" s="1"/>
      <c r="H73" s="1"/>
      <c r="I73" s="1"/>
    </row>
    <row r="74" spans="2:12" x14ac:dyDescent="0.2">
      <c r="E74" s="1"/>
      <c r="F74" s="1"/>
      <c r="G74" s="1"/>
      <c r="H74" s="1"/>
      <c r="I74" s="1"/>
    </row>
  </sheetData>
  <sheetProtection sheet="1" objects="1" scenarios="1"/>
  <mergeCells count="24">
    <mergeCell ref="B23:AC25"/>
    <mergeCell ref="M8:N8"/>
    <mergeCell ref="O8:P8"/>
    <mergeCell ref="Q8:R8"/>
    <mergeCell ref="S8:T8"/>
    <mergeCell ref="O17:Q17"/>
    <mergeCell ref="R17:T17"/>
    <mergeCell ref="U17:W17"/>
    <mergeCell ref="X17:Z17"/>
    <mergeCell ref="B16:B17"/>
    <mergeCell ref="C16:E17"/>
    <mergeCell ref="F17:H17"/>
    <mergeCell ref="I17:K17"/>
    <mergeCell ref="L17:N17"/>
    <mergeCell ref="AA17:AC17"/>
    <mergeCell ref="F16:AC16"/>
    <mergeCell ref="B2:AC4"/>
    <mergeCell ref="B7:B8"/>
    <mergeCell ref="C7:D8"/>
    <mergeCell ref="E8:F8"/>
    <mergeCell ref="G8:H8"/>
    <mergeCell ref="I8:J8"/>
    <mergeCell ref="K8:L8"/>
    <mergeCell ref="E7:T7"/>
  </mergeCells>
  <pageMargins left="0.7" right="0.7" top="0.75" bottom="0.75" header="0.3" footer="0.3"/>
  <pageSetup paperSize="9" scale="4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>
    <tabColor theme="0"/>
    <pageSetUpPr fitToPage="1"/>
  </sheetPr>
  <dimension ref="B2:T59"/>
  <sheetViews>
    <sheetView zoomScaleNormal="100" zoomScalePageLayoutView="125" workbookViewId="0">
      <selection activeCell="I15" sqref="I15"/>
    </sheetView>
  </sheetViews>
  <sheetFormatPr defaultColWidth="8.75" defaultRowHeight="12.75" x14ac:dyDescent="0.2"/>
  <cols>
    <col min="1" max="1" width="4.125" style="50" customWidth="1"/>
    <col min="2" max="2" width="25.5" style="50" customWidth="1"/>
    <col min="3" max="3" width="9.25" style="50" customWidth="1"/>
    <col min="4" max="4" width="10.75" style="50" customWidth="1"/>
    <col min="5" max="5" width="9.625" style="50" customWidth="1"/>
    <col min="6" max="6" width="29.875" style="50" customWidth="1"/>
    <col min="7" max="7" width="21.875" style="50" customWidth="1"/>
    <col min="8" max="8" width="10.375" style="1" customWidth="1"/>
    <col min="9" max="9" width="8.75" style="1" customWidth="1"/>
    <col min="10" max="10" width="17" style="68" customWidth="1"/>
    <col min="11" max="11" width="15.375" style="68" customWidth="1"/>
    <col min="12" max="12" width="11.75" style="68" customWidth="1"/>
    <col min="13" max="13" width="20.625" style="68" customWidth="1"/>
    <col min="14" max="14" width="24.875" style="68" customWidth="1"/>
    <col min="15" max="15" width="26.25" style="68" customWidth="1"/>
    <col min="16" max="16" width="13.75" style="68" customWidth="1"/>
    <col min="17" max="17" width="28" style="68" customWidth="1"/>
    <col min="18" max="18" width="32.375" style="68" customWidth="1"/>
    <col min="19" max="19" width="8.75" style="68"/>
    <col min="20" max="16384" width="8.75" style="50"/>
  </cols>
  <sheetData>
    <row r="2" spans="2:20" ht="12.75" customHeight="1" x14ac:dyDescent="0.2">
      <c r="B2" s="169" t="s">
        <v>144</v>
      </c>
      <c r="C2" s="169"/>
      <c r="D2" s="169"/>
      <c r="E2" s="169"/>
      <c r="F2" s="169"/>
      <c r="G2" s="169"/>
      <c r="H2" s="140"/>
      <c r="I2" s="140"/>
      <c r="T2" s="68"/>
    </row>
    <row r="3" spans="2:20" ht="12.75" customHeight="1" x14ac:dyDescent="0.2">
      <c r="B3" s="169"/>
      <c r="C3" s="169"/>
      <c r="D3" s="169"/>
      <c r="E3" s="169"/>
      <c r="F3" s="169"/>
      <c r="G3" s="169"/>
      <c r="H3" s="140"/>
      <c r="I3" s="140"/>
      <c r="K3" s="133" t="s">
        <v>36</v>
      </c>
      <c r="T3" s="68"/>
    </row>
    <row r="4" spans="2:20" ht="12.75" customHeight="1" x14ac:dyDescent="0.2">
      <c r="B4" s="169"/>
      <c r="C4" s="169"/>
      <c r="D4" s="169"/>
      <c r="E4" s="169"/>
      <c r="F4" s="169"/>
      <c r="G4" s="169"/>
      <c r="H4" s="140"/>
      <c r="I4" s="140"/>
      <c r="J4" s="134" t="s">
        <v>10</v>
      </c>
      <c r="K4" s="192" t="s">
        <v>1</v>
      </c>
      <c r="L4" s="192" t="s">
        <v>4</v>
      </c>
      <c r="M4" s="192" t="s">
        <v>5</v>
      </c>
      <c r="N4" s="192" t="s">
        <v>6</v>
      </c>
      <c r="O4" s="192" t="s">
        <v>2</v>
      </c>
      <c r="P4" s="192" t="s">
        <v>12</v>
      </c>
      <c r="Q4" s="192" t="s">
        <v>13</v>
      </c>
      <c r="R4" s="134" t="s">
        <v>26</v>
      </c>
      <c r="T4" s="68"/>
    </row>
    <row r="5" spans="2:20" x14ac:dyDescent="0.2">
      <c r="J5" s="72" t="s">
        <v>39</v>
      </c>
      <c r="K5" s="193">
        <v>0.9370875347923161</v>
      </c>
      <c r="L5" s="194">
        <f>$L$20</f>
        <v>1919</v>
      </c>
      <c r="M5" s="194">
        <f>$M$20</f>
        <v>5790</v>
      </c>
      <c r="N5" s="193">
        <f t="shared" ref="N5:N10" si="0">L5/M5</f>
        <v>0.33143350604490501</v>
      </c>
      <c r="O5" s="193">
        <f>N5/$R$5</f>
        <v>0.9370875347923161</v>
      </c>
      <c r="P5" s="194">
        <f>$L$26</f>
        <v>26891</v>
      </c>
      <c r="Q5" s="70">
        <f>$M$26</f>
        <v>76031</v>
      </c>
      <c r="R5" s="133">
        <f>P5/Q5</f>
        <v>0.35368468124843816</v>
      </c>
      <c r="T5" s="68"/>
    </row>
    <row r="6" spans="2:20" x14ac:dyDescent="0.2">
      <c r="B6" s="51"/>
      <c r="J6" s="72" t="s">
        <v>40</v>
      </c>
      <c r="K6" s="193">
        <v>1.0155224307263371</v>
      </c>
      <c r="L6" s="194">
        <f>$L$21</f>
        <v>7538</v>
      </c>
      <c r="M6" s="194">
        <f>$M$21</f>
        <v>20987</v>
      </c>
      <c r="N6" s="193">
        <f t="shared" si="0"/>
        <v>0.35917472721208366</v>
      </c>
      <c r="O6" s="193">
        <f t="shared" ref="O6:O11" si="1">N6/$R$5</f>
        <v>1.0155224307263371</v>
      </c>
      <c r="T6" s="68"/>
    </row>
    <row r="7" spans="2:20" x14ac:dyDescent="0.2">
      <c r="B7" s="51"/>
      <c r="J7" s="72" t="s">
        <v>41</v>
      </c>
      <c r="K7" s="193">
        <v>0.80239669504420119</v>
      </c>
      <c r="L7" s="194">
        <f>$L$22</f>
        <v>1648</v>
      </c>
      <c r="M7" s="194">
        <f>$M$22</f>
        <v>5807</v>
      </c>
      <c r="N7" s="193">
        <f t="shared" si="0"/>
        <v>0.28379541932150854</v>
      </c>
      <c r="O7" s="193">
        <f t="shared" si="1"/>
        <v>0.80239669504420119</v>
      </c>
      <c r="T7" s="68"/>
    </row>
    <row r="8" spans="2:20" ht="24.95" customHeight="1" x14ac:dyDescent="0.2">
      <c r="B8" s="51"/>
      <c r="F8" s="52" t="s">
        <v>15</v>
      </c>
      <c r="G8" s="53" t="s">
        <v>14</v>
      </c>
      <c r="J8" s="72" t="s">
        <v>42</v>
      </c>
      <c r="K8" s="193">
        <v>1.0342597614077944</v>
      </c>
      <c r="L8" s="194">
        <f>$L$23</f>
        <v>6542</v>
      </c>
      <c r="M8" s="194">
        <f>$M$23</f>
        <v>17884</v>
      </c>
      <c r="N8" s="193">
        <f t="shared" si="0"/>
        <v>0.36580183404160144</v>
      </c>
      <c r="O8" s="193">
        <f t="shared" si="1"/>
        <v>1.0342597614077944</v>
      </c>
      <c r="T8" s="68"/>
    </row>
    <row r="9" spans="2:20" x14ac:dyDescent="0.2">
      <c r="B9" s="51"/>
      <c r="J9" s="72" t="s">
        <v>71</v>
      </c>
      <c r="K9" s="193">
        <v>1.0111656188117264</v>
      </c>
      <c r="L9" s="194">
        <f>$L$24</f>
        <v>6088</v>
      </c>
      <c r="M9" s="194">
        <f>$M$24</f>
        <v>17023</v>
      </c>
      <c r="N9" s="193">
        <f t="shared" si="0"/>
        <v>0.35763378957880515</v>
      </c>
      <c r="O9" s="193">
        <f t="shared" si="1"/>
        <v>1.0111656188117264</v>
      </c>
      <c r="T9" s="68"/>
    </row>
    <row r="10" spans="2:20" x14ac:dyDescent="0.2">
      <c r="B10" s="51"/>
      <c r="F10" s="49" t="s">
        <v>43</v>
      </c>
      <c r="G10" s="54">
        <v>1.0363820240818566</v>
      </c>
      <c r="J10" s="72" t="s">
        <v>43</v>
      </c>
      <c r="K10" s="193">
        <v>1.0448714765489651</v>
      </c>
      <c r="L10" s="194">
        <f>$L$25</f>
        <v>3156</v>
      </c>
      <c r="M10" s="194">
        <f>$M$25</f>
        <v>8540</v>
      </c>
      <c r="N10" s="193">
        <f t="shared" si="0"/>
        <v>0.36955503512880561</v>
      </c>
      <c r="O10" s="193">
        <f t="shared" si="1"/>
        <v>1.0448714765489651</v>
      </c>
      <c r="T10" s="68"/>
    </row>
    <row r="11" spans="2:20" x14ac:dyDescent="0.2">
      <c r="B11" s="51"/>
      <c r="F11" s="49" t="s">
        <v>42</v>
      </c>
      <c r="G11" s="54">
        <v>1.0342597614077944</v>
      </c>
      <c r="J11" s="134" t="s">
        <v>44</v>
      </c>
      <c r="K11" s="193">
        <v>1</v>
      </c>
      <c r="L11" s="194">
        <f>L26</f>
        <v>26891</v>
      </c>
      <c r="M11" s="195">
        <f>SUM(M5:M10)</f>
        <v>76031</v>
      </c>
      <c r="N11" s="196">
        <f>L11/M11</f>
        <v>0.35368468124843816</v>
      </c>
      <c r="O11" s="193">
        <f t="shared" si="1"/>
        <v>1</v>
      </c>
      <c r="T11" s="68"/>
    </row>
    <row r="12" spans="2:20" x14ac:dyDescent="0.2">
      <c r="B12" s="51"/>
      <c r="F12" s="49" t="s">
        <v>40</v>
      </c>
      <c r="G12" s="54">
        <v>1.0187770711993991</v>
      </c>
      <c r="J12" s="194"/>
      <c r="K12" s="194"/>
      <c r="L12" s="194"/>
      <c r="M12" s="194"/>
      <c r="N12" s="194"/>
      <c r="O12" s="194"/>
      <c r="T12" s="68"/>
    </row>
    <row r="13" spans="2:20" ht="13.5" customHeight="1" x14ac:dyDescent="0.2">
      <c r="B13" s="51"/>
      <c r="F13" s="62" t="s">
        <v>71</v>
      </c>
      <c r="G13" s="54">
        <v>1.0111820982408095</v>
      </c>
      <c r="J13" s="194"/>
      <c r="K13" s="194"/>
      <c r="L13" s="194"/>
      <c r="M13" s="194"/>
      <c r="N13" s="194"/>
      <c r="O13" s="194"/>
      <c r="T13" s="68"/>
    </row>
    <row r="14" spans="2:20" x14ac:dyDescent="0.2">
      <c r="F14" s="63" t="s">
        <v>45</v>
      </c>
      <c r="G14" s="86">
        <v>1</v>
      </c>
      <c r="J14" s="194"/>
      <c r="K14" s="194"/>
      <c r="L14" s="194"/>
      <c r="M14" s="194"/>
      <c r="N14" s="194"/>
      <c r="O14" s="194"/>
      <c r="T14" s="68"/>
    </row>
    <row r="15" spans="2:20" ht="13.5" customHeight="1" x14ac:dyDescent="0.2">
      <c r="F15" s="49" t="s">
        <v>39</v>
      </c>
      <c r="G15" s="54">
        <v>0.9380878766274019</v>
      </c>
      <c r="J15" s="194"/>
      <c r="K15" s="194"/>
      <c r="L15" s="194"/>
      <c r="M15" s="194"/>
      <c r="N15" s="194"/>
      <c r="O15" s="194"/>
      <c r="T15" s="68"/>
    </row>
    <row r="16" spans="2:20" ht="13.5" customHeight="1" x14ac:dyDescent="0.2">
      <c r="F16" s="49" t="s">
        <v>41</v>
      </c>
      <c r="G16" s="54">
        <v>0.80239669504420119</v>
      </c>
      <c r="J16" s="194"/>
      <c r="K16" s="194"/>
      <c r="L16" s="194"/>
      <c r="M16" s="194"/>
      <c r="N16" s="194"/>
      <c r="O16" s="194"/>
      <c r="T16" s="68"/>
    </row>
    <row r="17" spans="6:20" x14ac:dyDescent="0.2">
      <c r="F17" s="64"/>
      <c r="G17" s="65"/>
      <c r="T17" s="68"/>
    </row>
    <row r="18" spans="6:20" ht="13.5" customHeight="1" x14ac:dyDescent="0.2">
      <c r="G18" s="54"/>
      <c r="J18" s="197" t="s">
        <v>10</v>
      </c>
      <c r="L18" s="198" t="s">
        <v>32</v>
      </c>
      <c r="M18" s="198" t="s">
        <v>0</v>
      </c>
      <c r="N18" s="133"/>
      <c r="O18" s="193"/>
      <c r="T18" s="68"/>
    </row>
    <row r="19" spans="6:20" ht="13.5" customHeight="1" x14ac:dyDescent="0.2">
      <c r="G19" s="54"/>
      <c r="K19" s="197"/>
      <c r="L19" s="198" t="s">
        <v>189</v>
      </c>
      <c r="M19" s="198" t="s">
        <v>189</v>
      </c>
      <c r="N19" s="196"/>
      <c r="O19" s="199"/>
      <c r="T19" s="68"/>
    </row>
    <row r="20" spans="6:20" ht="13.5" customHeight="1" x14ac:dyDescent="0.2">
      <c r="G20" s="54"/>
      <c r="J20" s="72" t="s">
        <v>39</v>
      </c>
      <c r="L20" s="70">
        <f>'[1]1. Specializzazione'!C9</f>
        <v>1919</v>
      </c>
      <c r="M20" s="70">
        <f>'[1]1. Specializzazione'!D9</f>
        <v>5790</v>
      </c>
      <c r="N20" s="133"/>
      <c r="O20" s="193"/>
      <c r="T20" s="68"/>
    </row>
    <row r="21" spans="6:20" ht="13.5" customHeight="1" x14ac:dyDescent="0.2">
      <c r="G21" s="54"/>
      <c r="J21" s="72" t="s">
        <v>40</v>
      </c>
      <c r="L21" s="70">
        <f>'[1]1. Specializzazione'!C10</f>
        <v>7538</v>
      </c>
      <c r="M21" s="70">
        <f>'[1]1. Specializzazione'!D10</f>
        <v>20987</v>
      </c>
      <c r="N21" s="133"/>
      <c r="O21" s="193"/>
      <c r="T21" s="68"/>
    </row>
    <row r="22" spans="6:20" ht="13.5" customHeight="1" x14ac:dyDescent="0.2">
      <c r="G22" s="54"/>
      <c r="J22" s="72" t="s">
        <v>41</v>
      </c>
      <c r="L22" s="70">
        <f>'[1]1. Specializzazione'!C11</f>
        <v>1648</v>
      </c>
      <c r="M22" s="70">
        <f>'[1]1. Specializzazione'!D11</f>
        <v>5807</v>
      </c>
      <c r="N22" s="197"/>
      <c r="O22" s="193"/>
      <c r="T22" s="68"/>
    </row>
    <row r="23" spans="6:20" ht="13.5" customHeight="1" x14ac:dyDescent="0.2">
      <c r="G23" s="54"/>
      <c r="J23" s="72" t="s">
        <v>42</v>
      </c>
      <c r="L23" s="70">
        <f>'[1]1. Specializzazione'!C12</f>
        <v>6542</v>
      </c>
      <c r="M23" s="70">
        <f>'[1]1. Specializzazione'!D12</f>
        <v>17884</v>
      </c>
      <c r="T23" s="68"/>
    </row>
    <row r="24" spans="6:20" ht="13.5" customHeight="1" x14ac:dyDescent="0.2">
      <c r="G24" s="54"/>
      <c r="J24" s="72" t="s">
        <v>71</v>
      </c>
      <c r="K24" s="197"/>
      <c r="L24" s="70">
        <f>'[1]1. Specializzazione'!C13</f>
        <v>6088</v>
      </c>
      <c r="M24" s="70">
        <f>'[1]1. Specializzazione'!D13</f>
        <v>17023</v>
      </c>
      <c r="T24" s="68"/>
    </row>
    <row r="25" spans="6:20" ht="13.5" customHeight="1" x14ac:dyDescent="0.2">
      <c r="G25" s="54"/>
      <c r="J25" s="72" t="s">
        <v>43</v>
      </c>
      <c r="K25" s="70"/>
      <c r="L25" s="70">
        <f>'[1]1. Specializzazione'!C14</f>
        <v>3156</v>
      </c>
      <c r="M25" s="70">
        <f>'[1]1. Specializzazione'!D14</f>
        <v>8540</v>
      </c>
      <c r="T25" s="68"/>
    </row>
    <row r="26" spans="6:20" ht="13.5" customHeight="1" x14ac:dyDescent="0.2">
      <c r="G26" s="54"/>
      <c r="J26" s="134" t="s">
        <v>44</v>
      </c>
      <c r="K26" s="70"/>
      <c r="L26" s="200">
        <f>SUM(L20:L25)</f>
        <v>26891</v>
      </c>
      <c r="M26" s="200">
        <f>SUM(M20:M25)</f>
        <v>76031</v>
      </c>
      <c r="T26" s="68"/>
    </row>
    <row r="27" spans="6:20" ht="13.5" customHeight="1" x14ac:dyDescent="0.2">
      <c r="J27" s="70"/>
      <c r="K27" s="70"/>
      <c r="L27" s="70"/>
      <c r="M27" s="70"/>
      <c r="T27" s="68"/>
    </row>
    <row r="28" spans="6:20" ht="13.5" customHeight="1" x14ac:dyDescent="0.2">
      <c r="J28" s="70"/>
      <c r="K28" s="70"/>
      <c r="L28" s="70"/>
      <c r="M28" s="70"/>
      <c r="N28" s="198"/>
      <c r="T28" s="68"/>
    </row>
    <row r="29" spans="6:20" x14ac:dyDescent="0.2">
      <c r="J29" s="70"/>
      <c r="K29" s="70"/>
      <c r="L29" s="70"/>
      <c r="M29" s="70"/>
      <c r="N29" s="70"/>
      <c r="T29" s="68"/>
    </row>
    <row r="30" spans="6:20" x14ac:dyDescent="0.2">
      <c r="K30" s="70"/>
      <c r="L30" s="70"/>
      <c r="M30" s="70"/>
      <c r="N30" s="70"/>
      <c r="T30" s="68"/>
    </row>
    <row r="31" spans="6:20" x14ac:dyDescent="0.2">
      <c r="F31" s="55" t="s">
        <v>24</v>
      </c>
      <c r="G31" s="56" t="s">
        <v>25</v>
      </c>
      <c r="J31" s="70"/>
      <c r="K31" s="70"/>
      <c r="L31" s="70"/>
      <c r="M31" s="70"/>
      <c r="N31" s="70"/>
      <c r="T31" s="68"/>
    </row>
    <row r="32" spans="6:20" x14ac:dyDescent="0.2">
      <c r="F32" s="73"/>
      <c r="G32" s="57" t="s">
        <v>17</v>
      </c>
      <c r="N32" s="70"/>
      <c r="T32" s="68"/>
    </row>
    <row r="33" spans="2:20" x14ac:dyDescent="0.2">
      <c r="F33" s="74"/>
      <c r="G33" s="58" t="s">
        <v>16</v>
      </c>
      <c r="N33" s="70"/>
      <c r="T33" s="68"/>
    </row>
    <row r="34" spans="2:20" x14ac:dyDescent="0.2">
      <c r="F34" s="75"/>
      <c r="G34" s="58" t="s">
        <v>19</v>
      </c>
      <c r="N34" s="70"/>
      <c r="T34" s="68"/>
    </row>
    <row r="35" spans="2:20" x14ac:dyDescent="0.2">
      <c r="F35" s="76"/>
      <c r="G35" s="58" t="s">
        <v>20</v>
      </c>
      <c r="N35" s="70"/>
    </row>
    <row r="36" spans="2:20" x14ac:dyDescent="0.2">
      <c r="F36" s="77"/>
      <c r="G36" s="59" t="s">
        <v>18</v>
      </c>
      <c r="N36" s="70"/>
    </row>
    <row r="37" spans="2:20" ht="13.5" customHeight="1" x14ac:dyDescent="0.2">
      <c r="K37" s="70"/>
      <c r="L37" s="70"/>
      <c r="M37" s="70"/>
      <c r="N37" s="70"/>
    </row>
    <row r="38" spans="2:20" ht="13.5" customHeight="1" x14ac:dyDescent="0.2">
      <c r="L38" s="70"/>
      <c r="M38" s="70"/>
      <c r="N38" s="70"/>
      <c r="O38" s="70"/>
    </row>
    <row r="39" spans="2:20" x14ac:dyDescent="0.2">
      <c r="B39" s="60"/>
      <c r="C39" s="60"/>
      <c r="D39" s="60"/>
      <c r="E39" s="60"/>
      <c r="F39" s="60"/>
      <c r="G39" s="60"/>
      <c r="L39" s="201"/>
      <c r="M39" s="201"/>
      <c r="N39" s="201"/>
      <c r="O39" s="201"/>
    </row>
    <row r="40" spans="2:20" x14ac:dyDescent="0.2">
      <c r="L40" s="197"/>
      <c r="M40" s="198"/>
      <c r="N40" s="198"/>
      <c r="O40" s="198"/>
    </row>
    <row r="41" spans="2:20" x14ac:dyDescent="0.2">
      <c r="B41" s="170" t="s">
        <v>73</v>
      </c>
      <c r="C41" s="170"/>
      <c r="D41" s="170"/>
      <c r="E41" s="170"/>
      <c r="F41" s="170"/>
      <c r="G41" s="170"/>
      <c r="L41" s="70"/>
      <c r="M41" s="70"/>
      <c r="N41" s="70"/>
      <c r="O41" s="70"/>
    </row>
    <row r="42" spans="2:20" x14ac:dyDescent="0.2">
      <c r="B42" s="170"/>
      <c r="C42" s="170"/>
      <c r="D42" s="170"/>
      <c r="E42" s="170"/>
      <c r="F42" s="170"/>
      <c r="G42" s="170"/>
    </row>
    <row r="43" spans="2:20" x14ac:dyDescent="0.2">
      <c r="B43" s="170"/>
      <c r="C43" s="170"/>
      <c r="D43" s="170"/>
      <c r="E43" s="170"/>
      <c r="F43" s="170"/>
      <c r="G43" s="170"/>
    </row>
    <row r="44" spans="2:20" x14ac:dyDescent="0.2">
      <c r="B44" s="170"/>
      <c r="C44" s="170"/>
      <c r="D44" s="170"/>
      <c r="E44" s="170"/>
      <c r="F44" s="170"/>
      <c r="G44" s="170"/>
      <c r="H44" s="88"/>
      <c r="K44" s="197"/>
    </row>
    <row r="45" spans="2:20" x14ac:dyDescent="0.2">
      <c r="B45" s="170"/>
      <c r="C45" s="170"/>
      <c r="D45" s="170"/>
      <c r="E45" s="170"/>
      <c r="F45" s="170"/>
      <c r="G45" s="170"/>
    </row>
    <row r="46" spans="2:20" x14ac:dyDescent="0.2">
      <c r="B46" s="61"/>
      <c r="L46" s="193"/>
    </row>
    <row r="47" spans="2:20" x14ac:dyDescent="0.2">
      <c r="L47" s="193"/>
    </row>
    <row r="48" spans="2:20" x14ac:dyDescent="0.2">
      <c r="K48" s="72"/>
      <c r="L48" s="193"/>
    </row>
    <row r="49" spans="11:12" x14ac:dyDescent="0.2">
      <c r="L49" s="193"/>
    </row>
    <row r="50" spans="11:12" x14ac:dyDescent="0.2">
      <c r="K50" s="72"/>
      <c r="L50" s="193"/>
    </row>
    <row r="51" spans="11:12" x14ac:dyDescent="0.2">
      <c r="L51" s="193"/>
    </row>
    <row r="52" spans="11:12" x14ac:dyDescent="0.2">
      <c r="K52" s="72"/>
      <c r="L52" s="193"/>
    </row>
    <row r="53" spans="11:12" x14ac:dyDescent="0.2">
      <c r="L53" s="193"/>
    </row>
    <row r="54" spans="11:12" x14ac:dyDescent="0.2">
      <c r="L54" s="193"/>
    </row>
    <row r="55" spans="11:12" x14ac:dyDescent="0.2">
      <c r="L55" s="193"/>
    </row>
    <row r="56" spans="11:12" x14ac:dyDescent="0.2">
      <c r="L56" s="193"/>
    </row>
    <row r="57" spans="11:12" x14ac:dyDescent="0.2">
      <c r="K57" s="72"/>
      <c r="L57" s="193"/>
    </row>
    <row r="58" spans="11:12" x14ac:dyDescent="0.2">
      <c r="K58" s="72"/>
      <c r="L58" s="193"/>
    </row>
    <row r="59" spans="11:12" x14ac:dyDescent="0.2">
      <c r="K59" s="72"/>
      <c r="L59" s="193"/>
    </row>
  </sheetData>
  <sheetProtection sheet="1" objects="1" scenarios="1"/>
  <sortState xmlns:xlrd2="http://schemas.microsoft.com/office/spreadsheetml/2017/richdata2" ref="F9:G16">
    <sortCondition descending="1" ref="G9:G16"/>
  </sortState>
  <mergeCells count="4">
    <mergeCell ref="L39:M39"/>
    <mergeCell ref="N39:O39"/>
    <mergeCell ref="B2:G4"/>
    <mergeCell ref="B41:G45"/>
  </mergeCells>
  <pageMargins left="0.7" right="0.7" top="0.75" bottom="0.75" header="0.3" footer="0.3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>
    <tabColor theme="0"/>
    <pageSetUpPr fitToPage="1"/>
  </sheetPr>
  <dimension ref="B1:AC31"/>
  <sheetViews>
    <sheetView workbookViewId="0">
      <selection activeCell="D37" sqref="D37"/>
    </sheetView>
  </sheetViews>
  <sheetFormatPr defaultColWidth="9" defaultRowHeight="12.75" x14ac:dyDescent="0.2"/>
  <cols>
    <col min="1" max="1" width="4.125" style="10" customWidth="1"/>
    <col min="2" max="2" width="30.5" style="10" bestFit="1" customWidth="1"/>
    <col min="3" max="21" width="8.125" style="10" customWidth="1"/>
    <col min="22" max="23" width="7.25" style="10" customWidth="1"/>
    <col min="24" max="16384" width="9" style="10"/>
  </cols>
  <sheetData>
    <row r="1" spans="2:20" x14ac:dyDescent="0.2">
      <c r="O1" s="14"/>
      <c r="P1" s="14"/>
      <c r="Q1" s="14"/>
    </row>
    <row r="2" spans="2:20" ht="12.75" customHeight="1" x14ac:dyDescent="0.2">
      <c r="B2" s="156" t="s">
        <v>195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4"/>
      <c r="P2" s="14"/>
      <c r="Q2" s="14"/>
      <c r="R2" s="14"/>
      <c r="S2" s="14"/>
      <c r="T2" s="14"/>
    </row>
    <row r="3" spans="2:20" ht="12.75" customHeight="1" x14ac:dyDescent="0.2"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4"/>
      <c r="P3" s="14"/>
      <c r="Q3" s="14"/>
      <c r="R3" s="14"/>
      <c r="S3" s="14"/>
      <c r="T3" s="14"/>
    </row>
    <row r="4" spans="2:20" ht="12.75" customHeight="1" x14ac:dyDescent="0.2"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4"/>
      <c r="P4" s="14"/>
      <c r="Q4" s="14"/>
      <c r="R4" s="14"/>
      <c r="S4" s="14"/>
      <c r="T4" s="14"/>
    </row>
    <row r="5" spans="2:20" x14ac:dyDescent="0.2">
      <c r="O5" s="14"/>
      <c r="P5" s="14"/>
      <c r="Q5" s="14"/>
      <c r="R5" s="14"/>
      <c r="S5" s="14"/>
      <c r="T5" s="14"/>
    </row>
    <row r="6" spans="2:20" s="14" customFormat="1" ht="24.95" customHeight="1" x14ac:dyDescent="0.2">
      <c r="B6" s="171" t="s">
        <v>202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</row>
    <row r="7" spans="2:20" ht="15" customHeight="1" x14ac:dyDescent="0.2">
      <c r="B7" s="172" t="s">
        <v>27</v>
      </c>
      <c r="C7" s="174" t="s">
        <v>57</v>
      </c>
      <c r="D7" s="175"/>
      <c r="E7" s="175"/>
      <c r="F7" s="177" t="s">
        <v>7</v>
      </c>
      <c r="G7" s="177"/>
      <c r="H7" s="177"/>
      <c r="I7" s="177"/>
      <c r="J7" s="177"/>
      <c r="K7" s="177"/>
      <c r="L7" s="177"/>
      <c r="M7" s="177"/>
      <c r="N7" s="177"/>
      <c r="O7" s="14"/>
      <c r="P7" s="14"/>
      <c r="Q7" s="14"/>
    </row>
    <row r="8" spans="2:20" ht="30.75" customHeight="1" x14ac:dyDescent="0.2">
      <c r="B8" s="173"/>
      <c r="C8" s="176"/>
      <c r="D8" s="176"/>
      <c r="E8" s="176"/>
      <c r="F8" s="178" t="s">
        <v>34</v>
      </c>
      <c r="G8" s="179"/>
      <c r="H8" s="179"/>
      <c r="I8" s="178" t="s">
        <v>35</v>
      </c>
      <c r="J8" s="178"/>
      <c r="K8" s="178"/>
      <c r="L8" s="178" t="s">
        <v>56</v>
      </c>
      <c r="M8" s="178"/>
      <c r="N8" s="178"/>
    </row>
    <row r="9" spans="2:20" ht="35.1" customHeight="1" x14ac:dyDescent="0.2">
      <c r="B9" s="2"/>
      <c r="C9" s="36" t="s">
        <v>185</v>
      </c>
      <c r="D9" s="37" t="s">
        <v>130</v>
      </c>
      <c r="E9" s="37" t="s">
        <v>131</v>
      </c>
      <c r="F9" s="36" t="s">
        <v>185</v>
      </c>
      <c r="G9" s="37" t="s">
        <v>130</v>
      </c>
      <c r="H9" s="37" t="s">
        <v>131</v>
      </c>
      <c r="I9" s="36" t="s">
        <v>185</v>
      </c>
      <c r="J9" s="37" t="s">
        <v>130</v>
      </c>
      <c r="K9" s="37" t="s">
        <v>131</v>
      </c>
      <c r="L9" s="36" t="s">
        <v>185</v>
      </c>
      <c r="M9" s="37" t="s">
        <v>130</v>
      </c>
      <c r="N9" s="37" t="s">
        <v>131</v>
      </c>
    </row>
    <row r="10" spans="2:20" x14ac:dyDescent="0.2">
      <c r="B10" s="40" t="s">
        <v>39</v>
      </c>
      <c r="C10" s="8">
        <f>'[1]1. Delegazioni'!C10</f>
        <v>1919</v>
      </c>
      <c r="D10" s="3">
        <f>'[1]1. Delegazioni'!D10</f>
        <v>13</v>
      </c>
      <c r="E10" s="11">
        <f>'[1]1. Delegazioni'!E10</f>
        <v>6.7999999999999996E-3</v>
      </c>
      <c r="F10" s="8">
        <f>'[1]1. Delegazioni'!F10</f>
        <v>483</v>
      </c>
      <c r="G10" s="3">
        <f>'[1]1. Delegazioni'!G10</f>
        <v>13</v>
      </c>
      <c r="H10" s="11">
        <f>'[1]1. Delegazioni'!H10</f>
        <v>2.7699999999999999E-2</v>
      </c>
      <c r="I10" s="8">
        <f>'[1]1. Delegazioni'!I10</f>
        <v>619</v>
      </c>
      <c r="J10" s="3">
        <f>'[1]1. Delegazioni'!J10</f>
        <v>11</v>
      </c>
      <c r="K10" s="11">
        <f>'[1]1. Delegazioni'!K10</f>
        <v>1.8100000000000002E-2</v>
      </c>
      <c r="L10" s="8">
        <f>'[1]1. Delegazioni'!L10</f>
        <v>817</v>
      </c>
      <c r="M10" s="3">
        <f>'[1]1. Delegazioni'!M10</f>
        <v>5</v>
      </c>
      <c r="N10" s="11">
        <f>'[1]1. Delegazioni'!N10</f>
        <v>6.1999999999999998E-3</v>
      </c>
      <c r="O10" s="90"/>
      <c r="P10" s="5"/>
      <c r="Q10" s="5"/>
      <c r="R10" s="1"/>
      <c r="S10" s="1"/>
    </row>
    <row r="11" spans="2:20" x14ac:dyDescent="0.2">
      <c r="B11" s="40" t="s">
        <v>40</v>
      </c>
      <c r="C11" s="8">
        <f>'[1]1. Delegazioni'!C11</f>
        <v>7538</v>
      </c>
      <c r="D11" s="3">
        <f>'[1]1. Delegazioni'!D11</f>
        <v>-2</v>
      </c>
      <c r="E11" s="144">
        <f>'[1]1. Delegazioni'!E11</f>
        <v>-2.9999999999999997E-4</v>
      </c>
      <c r="F11" s="8">
        <f>'[1]1. Delegazioni'!F11</f>
        <v>1970</v>
      </c>
      <c r="G11" s="3">
        <f>'[1]1. Delegazioni'!G11</f>
        <v>10</v>
      </c>
      <c r="H11" s="11">
        <f>'[1]1. Delegazioni'!H11</f>
        <v>5.1000000000000004E-3</v>
      </c>
      <c r="I11" s="8">
        <f>'[1]1. Delegazioni'!I11</f>
        <v>2227</v>
      </c>
      <c r="J11" s="3">
        <f>'[1]1. Delegazioni'!J11</f>
        <v>38</v>
      </c>
      <c r="K11" s="11">
        <f>'[1]1. Delegazioni'!K11</f>
        <v>1.7399999999999999E-2</v>
      </c>
      <c r="L11" s="8">
        <f>'[1]1. Delegazioni'!L11</f>
        <v>3341</v>
      </c>
      <c r="M11" s="3">
        <f>'[1]1. Delegazioni'!M11</f>
        <v>-22</v>
      </c>
      <c r="N11" s="11">
        <f>'[1]1. Delegazioni'!N11</f>
        <v>-6.4999999999999997E-3</v>
      </c>
      <c r="O11" s="90"/>
      <c r="P11" s="5"/>
      <c r="Q11" s="5"/>
      <c r="R11" s="1"/>
      <c r="S11" s="1"/>
    </row>
    <row r="12" spans="2:20" x14ac:dyDescent="0.2">
      <c r="B12" s="40" t="s">
        <v>41</v>
      </c>
      <c r="C12" s="8">
        <f>'[1]1. Delegazioni'!C12</f>
        <v>1648</v>
      </c>
      <c r="D12" s="3">
        <f>'[1]1. Delegazioni'!D12</f>
        <v>3</v>
      </c>
      <c r="E12" s="11">
        <f>'[1]1. Delegazioni'!E12</f>
        <v>1.8E-3</v>
      </c>
      <c r="F12" s="8">
        <f>'[1]1. Delegazioni'!F12</f>
        <v>303</v>
      </c>
      <c r="G12" s="3">
        <f>'[1]1. Delegazioni'!G12</f>
        <v>-8</v>
      </c>
      <c r="H12" s="11">
        <f>'[1]1. Delegazioni'!H12</f>
        <v>-2.5700000000000001E-2</v>
      </c>
      <c r="I12" s="8">
        <f>'[1]1. Delegazioni'!I12</f>
        <v>659</v>
      </c>
      <c r="J12" s="3">
        <f>'[1]1. Delegazioni'!J12</f>
        <v>16</v>
      </c>
      <c r="K12" s="11">
        <f>'[1]1. Delegazioni'!K12</f>
        <v>2.4899999999999999E-2</v>
      </c>
      <c r="L12" s="8">
        <f>'[1]1. Delegazioni'!L12</f>
        <v>686</v>
      </c>
      <c r="M12" s="3">
        <f>'[1]1. Delegazioni'!M12</f>
        <v>1</v>
      </c>
      <c r="N12" s="11">
        <f>'[1]1. Delegazioni'!N12</f>
        <v>1.5E-3</v>
      </c>
      <c r="O12" s="90"/>
      <c r="P12" s="5"/>
      <c r="Q12" s="5"/>
      <c r="R12" s="1"/>
      <c r="S12" s="1"/>
    </row>
    <row r="13" spans="2:20" x14ac:dyDescent="0.2">
      <c r="B13" s="40" t="s">
        <v>42</v>
      </c>
      <c r="C13" s="8">
        <f>'[1]1. Delegazioni'!C13</f>
        <v>6542</v>
      </c>
      <c r="D13" s="3">
        <f>'[1]1. Delegazioni'!D13</f>
        <v>51</v>
      </c>
      <c r="E13" s="11">
        <f>'[1]1. Delegazioni'!E13</f>
        <v>7.9000000000000008E-3</v>
      </c>
      <c r="F13" s="8">
        <f>'[1]1. Delegazioni'!F13</f>
        <v>1994</v>
      </c>
      <c r="G13" s="3">
        <f>'[1]1. Delegazioni'!G13</f>
        <v>20</v>
      </c>
      <c r="H13" s="11">
        <f>'[1]1. Delegazioni'!H13</f>
        <v>1.01E-2</v>
      </c>
      <c r="I13" s="8">
        <f>'[1]1. Delegazioni'!I13</f>
        <v>1790</v>
      </c>
      <c r="J13" s="3">
        <f>'[1]1. Delegazioni'!J13</f>
        <v>77</v>
      </c>
      <c r="K13" s="11">
        <f>'[1]1. Delegazioni'!K13</f>
        <v>4.4999999999999998E-2</v>
      </c>
      <c r="L13" s="8">
        <f>'[1]1. Delegazioni'!L13</f>
        <v>2758</v>
      </c>
      <c r="M13" s="3">
        <f>'[1]1. Delegazioni'!M13</f>
        <v>-20</v>
      </c>
      <c r="N13" s="11">
        <f>'[1]1. Delegazioni'!N13</f>
        <v>-7.1999999999999998E-3</v>
      </c>
      <c r="O13" s="90"/>
      <c r="P13" s="5"/>
      <c r="Q13" s="5"/>
      <c r="R13" s="1"/>
      <c r="S13" s="1"/>
    </row>
    <row r="14" spans="2:20" x14ac:dyDescent="0.2">
      <c r="B14" s="40" t="s">
        <v>71</v>
      </c>
      <c r="C14" s="8">
        <f>'[1]1. Delegazioni'!C14</f>
        <v>6088</v>
      </c>
      <c r="D14" s="3">
        <f>'[1]1. Delegazioni'!D14</f>
        <v>16</v>
      </c>
      <c r="E14" s="11">
        <f>'[1]1. Delegazioni'!E14</f>
        <v>2.5999999999999999E-3</v>
      </c>
      <c r="F14" s="8">
        <f>'[1]1. Delegazioni'!F14</f>
        <v>1674</v>
      </c>
      <c r="G14" s="3">
        <f>'[1]1. Delegazioni'!G14</f>
        <v>46</v>
      </c>
      <c r="H14" s="11">
        <f>'[1]1. Delegazioni'!H14</f>
        <v>2.8299999999999999E-2</v>
      </c>
      <c r="I14" s="8">
        <f>'[1]1. Delegazioni'!I14</f>
        <v>1556</v>
      </c>
      <c r="J14" s="3">
        <f>'[1]1. Delegazioni'!J14</f>
        <v>18</v>
      </c>
      <c r="K14" s="11">
        <f>'[1]1. Delegazioni'!K14</f>
        <v>1.17E-2</v>
      </c>
      <c r="L14" s="8">
        <f>'[1]1. Delegazioni'!L14</f>
        <v>2858</v>
      </c>
      <c r="M14" s="3">
        <f>'[1]1. Delegazioni'!M14</f>
        <v>-42</v>
      </c>
      <c r="N14" s="11">
        <f>'[1]1. Delegazioni'!N14</f>
        <v>-1.4500000000000001E-2</v>
      </c>
      <c r="O14" s="90"/>
      <c r="P14" s="5"/>
      <c r="Q14" s="5"/>
      <c r="R14" s="1"/>
      <c r="S14" s="1"/>
    </row>
    <row r="15" spans="2:20" x14ac:dyDescent="0.2">
      <c r="B15" s="40" t="s">
        <v>43</v>
      </c>
      <c r="C15" s="8">
        <f>'[1]1. Delegazioni'!C15</f>
        <v>3156</v>
      </c>
      <c r="D15" s="3">
        <f>'[1]1. Delegazioni'!D15</f>
        <v>33</v>
      </c>
      <c r="E15" s="11">
        <f>'[1]1. Delegazioni'!E15</f>
        <v>1.06E-2</v>
      </c>
      <c r="F15" s="8">
        <f>'[1]1. Delegazioni'!F15</f>
        <v>1026</v>
      </c>
      <c r="G15" s="3">
        <f>'[1]1. Delegazioni'!G15</f>
        <v>36</v>
      </c>
      <c r="H15" s="11">
        <f>'[1]1. Delegazioni'!H15</f>
        <v>3.6400000000000002E-2</v>
      </c>
      <c r="I15" s="8">
        <f>'[1]1. Delegazioni'!I15</f>
        <v>876</v>
      </c>
      <c r="J15" s="3">
        <f>'[1]1. Delegazioni'!J15</f>
        <v>-6</v>
      </c>
      <c r="K15" s="11">
        <f>'[1]1. Delegazioni'!K15</f>
        <v>-6.7999999999999996E-3</v>
      </c>
      <c r="L15" s="8">
        <f>'[1]1. Delegazioni'!L15</f>
        <v>1254</v>
      </c>
      <c r="M15" s="3">
        <f>'[1]1. Delegazioni'!M15</f>
        <v>13</v>
      </c>
      <c r="N15" s="11">
        <f>'[1]1. Delegazioni'!N15</f>
        <v>1.0500000000000001E-2</v>
      </c>
      <c r="O15" s="90"/>
      <c r="P15" s="5"/>
      <c r="Q15" s="5"/>
      <c r="R15" s="1"/>
      <c r="S15" s="1"/>
    </row>
    <row r="16" spans="2:20" s="28" customFormat="1" ht="21" customHeight="1" x14ac:dyDescent="0.2">
      <c r="B16" s="27" t="s">
        <v>46</v>
      </c>
      <c r="C16" s="8">
        <f>'1. Titpologia clientela'!C20</f>
        <v>26892</v>
      </c>
      <c r="D16" s="3">
        <f>'1. Titpologia clientela'!D20</f>
        <v>114</v>
      </c>
      <c r="E16" s="5">
        <f>'1. Titpologia clientela'!E20</f>
        <v>4.2572260811113601E-3</v>
      </c>
      <c r="F16" s="8">
        <f>'1. Titpologia clientela'!F20</f>
        <v>7450</v>
      </c>
      <c r="G16" s="3">
        <f>'1. Titpologia clientela'!G20</f>
        <v>112</v>
      </c>
      <c r="H16" s="5">
        <f>'1. Titpologia clientela'!H20</f>
        <v>1.5263014445352958E-2</v>
      </c>
      <c r="I16" s="8">
        <f>'1. Titpologia clientela'!I20</f>
        <v>7727</v>
      </c>
      <c r="J16" s="3">
        <f>'1. Titpologia clientela'!J20</f>
        <v>92</v>
      </c>
      <c r="K16" s="5">
        <f>'1. Titpologia clientela'!K20</f>
        <v>1.2049770792403405E-2</v>
      </c>
      <c r="L16" s="8">
        <f>'1. Titpologia clientela'!L20</f>
        <v>11715</v>
      </c>
      <c r="M16" s="3">
        <f>'1. Titpologia clientela'!M20</f>
        <v>-90</v>
      </c>
      <c r="N16" s="5">
        <f>'1. Titpologia clientela'!N20</f>
        <v>-7.6238881829733167E-3</v>
      </c>
    </row>
    <row r="17" spans="2:29" ht="24.95" customHeight="1" x14ac:dyDescent="0.2">
      <c r="B17" s="190" t="s">
        <v>124</v>
      </c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</row>
    <row r="20" spans="2:29" s="14" customFormat="1" ht="24.95" customHeight="1" x14ac:dyDescent="0.2">
      <c r="B20" s="67" t="s">
        <v>203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</row>
    <row r="21" spans="2:29" ht="15" customHeight="1" x14ac:dyDescent="0.2">
      <c r="B21" s="172" t="s">
        <v>27</v>
      </c>
      <c r="C21" s="174" t="s">
        <v>57</v>
      </c>
      <c r="D21" s="175"/>
      <c r="E21" s="175"/>
      <c r="F21" s="162" t="s">
        <v>7</v>
      </c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</row>
    <row r="22" spans="2:29" ht="30.75" customHeight="1" x14ac:dyDescent="0.2">
      <c r="B22" s="173"/>
      <c r="C22" s="176"/>
      <c r="D22" s="176"/>
      <c r="E22" s="176"/>
      <c r="F22" s="163" t="s">
        <v>59</v>
      </c>
      <c r="G22" s="168"/>
      <c r="H22" s="168"/>
      <c r="I22" s="163" t="s">
        <v>60</v>
      </c>
      <c r="J22" s="163"/>
      <c r="K22" s="163"/>
      <c r="L22" s="163" t="s">
        <v>61</v>
      </c>
      <c r="M22" s="163"/>
      <c r="N22" s="163"/>
      <c r="O22" s="163" t="s">
        <v>62</v>
      </c>
      <c r="P22" s="163"/>
      <c r="Q22" s="163"/>
      <c r="R22" s="163" t="s">
        <v>63</v>
      </c>
      <c r="S22" s="163"/>
      <c r="T22" s="163"/>
      <c r="U22" s="163" t="s">
        <v>64</v>
      </c>
      <c r="V22" s="163"/>
      <c r="W22" s="163"/>
      <c r="X22" s="163" t="s">
        <v>65</v>
      </c>
      <c r="Y22" s="163"/>
      <c r="Z22" s="163"/>
      <c r="AA22" s="163" t="s">
        <v>33</v>
      </c>
      <c r="AB22" s="163"/>
      <c r="AC22" s="163"/>
    </row>
    <row r="23" spans="2:29" ht="35.1" customHeight="1" x14ac:dyDescent="0.2">
      <c r="B23" s="2"/>
      <c r="C23" s="36" t="s">
        <v>185</v>
      </c>
      <c r="D23" s="37" t="s">
        <v>130</v>
      </c>
      <c r="E23" s="37" t="s">
        <v>131</v>
      </c>
      <c r="F23" s="36" t="s">
        <v>185</v>
      </c>
      <c r="G23" s="37" t="s">
        <v>130</v>
      </c>
      <c r="H23" s="37" t="s">
        <v>131</v>
      </c>
      <c r="I23" s="36" t="s">
        <v>185</v>
      </c>
      <c r="J23" s="37" t="s">
        <v>130</v>
      </c>
      <c r="K23" s="37" t="s">
        <v>131</v>
      </c>
      <c r="L23" s="36" t="s">
        <v>185</v>
      </c>
      <c r="M23" s="37" t="s">
        <v>130</v>
      </c>
      <c r="N23" s="37" t="s">
        <v>131</v>
      </c>
      <c r="O23" s="36" t="s">
        <v>185</v>
      </c>
      <c r="P23" s="37" t="s">
        <v>130</v>
      </c>
      <c r="Q23" s="37" t="s">
        <v>131</v>
      </c>
      <c r="R23" s="36" t="s">
        <v>185</v>
      </c>
      <c r="S23" s="37" t="s">
        <v>130</v>
      </c>
      <c r="T23" s="37" t="s">
        <v>131</v>
      </c>
      <c r="U23" s="36" t="s">
        <v>185</v>
      </c>
      <c r="V23" s="37" t="s">
        <v>130</v>
      </c>
      <c r="W23" s="37" t="s">
        <v>131</v>
      </c>
      <c r="X23" s="36" t="s">
        <v>185</v>
      </c>
      <c r="Y23" s="37" t="s">
        <v>130</v>
      </c>
      <c r="Z23" s="37" t="s">
        <v>131</v>
      </c>
      <c r="AA23" s="36" t="s">
        <v>185</v>
      </c>
      <c r="AB23" s="37" t="s">
        <v>130</v>
      </c>
      <c r="AC23" s="37" t="s">
        <v>131</v>
      </c>
    </row>
    <row r="24" spans="2:29" x14ac:dyDescent="0.2">
      <c r="B24" s="40" t="s">
        <v>39</v>
      </c>
      <c r="C24" s="8">
        <f>'[1]1. Delegazioni'!C24</f>
        <v>1919</v>
      </c>
      <c r="D24" s="3">
        <f>'[1]1. Delegazioni'!D24</f>
        <v>13</v>
      </c>
      <c r="E24" s="11">
        <f>'[1]1. Delegazioni'!E24</f>
        <v>6.7999999999999996E-3</v>
      </c>
      <c r="F24" s="8">
        <f>'[1]1. Delegazioni'!F24</f>
        <v>169</v>
      </c>
      <c r="G24" s="3">
        <f>'[1]1. Delegazioni'!G24</f>
        <v>0</v>
      </c>
      <c r="H24" s="13" t="s">
        <v>141</v>
      </c>
      <c r="I24" s="8">
        <f>'[1]1. Delegazioni'!I24</f>
        <v>181</v>
      </c>
      <c r="J24" s="3">
        <f>'[1]1. Delegazioni'!J24</f>
        <v>0</v>
      </c>
      <c r="K24" s="13" t="s">
        <v>141</v>
      </c>
      <c r="L24" s="8">
        <f>'[1]1. Delegazioni'!L24</f>
        <v>378</v>
      </c>
      <c r="M24" s="3">
        <f>'[1]1. Delegazioni'!M24</f>
        <v>-2</v>
      </c>
      <c r="N24" s="11">
        <f>'[1]1. Delegazioni'!N24</f>
        <v>-5.3E-3</v>
      </c>
      <c r="O24" s="8">
        <f>'[1]1. Delegazioni'!O24</f>
        <v>49</v>
      </c>
      <c r="P24" s="3">
        <f>'[1]1. Delegazioni'!P24</f>
        <v>-1</v>
      </c>
      <c r="Q24" s="11">
        <f>'[1]1. Delegazioni'!Q24</f>
        <v>-0.02</v>
      </c>
      <c r="R24" s="8">
        <f>'[1]1. Delegazioni'!R24</f>
        <v>93</v>
      </c>
      <c r="S24" s="3">
        <f>'[1]1. Delegazioni'!S24</f>
        <v>6</v>
      </c>
      <c r="T24" s="11">
        <f>'[1]1. Delegazioni'!T24</f>
        <v>6.9000000000000006E-2</v>
      </c>
      <c r="U24" s="8">
        <f>'[1]1. Delegazioni'!U24</f>
        <v>42</v>
      </c>
      <c r="V24" s="3">
        <f>'[1]1. Delegazioni'!V24</f>
        <v>1</v>
      </c>
      <c r="W24" s="11">
        <f>'[1]1. Delegazioni'!W24</f>
        <v>2.4400000000000002E-2</v>
      </c>
      <c r="X24" s="8">
        <f>'[1]1. Delegazioni'!X24</f>
        <v>17</v>
      </c>
      <c r="Y24" s="3">
        <f>'[1]1. Delegazioni'!Y24</f>
        <v>-2</v>
      </c>
      <c r="Z24" s="11">
        <f>'[1]1. Delegazioni'!Z24</f>
        <v>-0.1053</v>
      </c>
      <c r="AA24" s="8">
        <f>'[1]1. Delegazioni'!AA24</f>
        <v>990</v>
      </c>
      <c r="AB24" s="3">
        <f>'[1]1. Delegazioni'!AB24</f>
        <v>11</v>
      </c>
      <c r="AC24" s="11">
        <f>'[1]1. Delegazioni'!AC24</f>
        <v>1.12E-2</v>
      </c>
    </row>
    <row r="25" spans="2:29" x14ac:dyDescent="0.2">
      <c r="B25" s="40" t="s">
        <v>40</v>
      </c>
      <c r="C25" s="8">
        <f>'[1]1. Delegazioni'!C25</f>
        <v>7538</v>
      </c>
      <c r="D25" s="3">
        <f>'[1]1. Delegazioni'!D25</f>
        <v>-2</v>
      </c>
      <c r="E25" s="144">
        <f>'[1]1. Delegazioni'!E25</f>
        <v>-2.9999999999999997E-4</v>
      </c>
      <c r="F25" s="8">
        <f>'[1]1. Delegazioni'!F25</f>
        <v>542</v>
      </c>
      <c r="G25" s="3">
        <f>'[1]1. Delegazioni'!G25</f>
        <v>6</v>
      </c>
      <c r="H25" s="11">
        <f>'[1]1. Delegazioni'!H25</f>
        <v>1.12E-2</v>
      </c>
      <c r="I25" s="8">
        <f>'[1]1. Delegazioni'!I25</f>
        <v>828</v>
      </c>
      <c r="J25" s="3">
        <f>'[1]1. Delegazioni'!J25</f>
        <v>-11</v>
      </c>
      <c r="K25" s="11">
        <f>'[1]1. Delegazioni'!K25</f>
        <v>-1.3100000000000001E-2</v>
      </c>
      <c r="L25" s="8">
        <f>'[1]1. Delegazioni'!L25</f>
        <v>1599</v>
      </c>
      <c r="M25" s="3">
        <f>'[1]1. Delegazioni'!M25</f>
        <v>-19</v>
      </c>
      <c r="N25" s="11">
        <f>'[1]1. Delegazioni'!N25</f>
        <v>-1.17E-2</v>
      </c>
      <c r="O25" s="8">
        <f>'[1]1. Delegazioni'!O25</f>
        <v>203</v>
      </c>
      <c r="P25" s="3">
        <f>'[1]1. Delegazioni'!P25</f>
        <v>11</v>
      </c>
      <c r="Q25" s="11">
        <f>'[1]1. Delegazioni'!Q25</f>
        <v>5.7299999999999997E-2</v>
      </c>
      <c r="R25" s="8">
        <f>'[1]1. Delegazioni'!R25</f>
        <v>382</v>
      </c>
      <c r="S25" s="3">
        <f>'[1]1. Delegazioni'!S25</f>
        <v>6</v>
      </c>
      <c r="T25" s="11">
        <f>'[1]1. Delegazioni'!T25</f>
        <v>1.6E-2</v>
      </c>
      <c r="U25" s="8">
        <f>'[1]1. Delegazioni'!U25</f>
        <v>205</v>
      </c>
      <c r="V25" s="3">
        <f>'[1]1. Delegazioni'!V25</f>
        <v>-9</v>
      </c>
      <c r="W25" s="11">
        <f>'[1]1. Delegazioni'!W25</f>
        <v>-4.2099999999999999E-2</v>
      </c>
      <c r="X25" s="8">
        <f>'[1]1. Delegazioni'!X25</f>
        <v>87</v>
      </c>
      <c r="Y25" s="3">
        <f>'[1]1. Delegazioni'!Y25</f>
        <v>3</v>
      </c>
      <c r="Z25" s="11">
        <f>'[1]1. Delegazioni'!Z25</f>
        <v>3.5700000000000003E-2</v>
      </c>
      <c r="AA25" s="8">
        <f>'[1]1. Delegazioni'!AA25</f>
        <v>3692</v>
      </c>
      <c r="AB25" s="3">
        <f>'[1]1. Delegazioni'!AB25</f>
        <v>11</v>
      </c>
      <c r="AC25" s="11">
        <f>'[1]1. Delegazioni'!AC25</f>
        <v>3.0000000000000001E-3</v>
      </c>
    </row>
    <row r="26" spans="2:29" x14ac:dyDescent="0.2">
      <c r="B26" s="40" t="s">
        <v>41</v>
      </c>
      <c r="C26" s="8">
        <f>'[1]1. Delegazioni'!C26</f>
        <v>1648</v>
      </c>
      <c r="D26" s="3">
        <f>'[1]1. Delegazioni'!D26</f>
        <v>3</v>
      </c>
      <c r="E26" s="11">
        <f>'[1]1. Delegazioni'!E26</f>
        <v>1.8E-3</v>
      </c>
      <c r="F26" s="8">
        <f>'[1]1. Delegazioni'!F26</f>
        <v>181</v>
      </c>
      <c r="G26" s="3">
        <f>'[1]1. Delegazioni'!G26</f>
        <v>-4</v>
      </c>
      <c r="H26" s="11">
        <f>'[1]1. Delegazioni'!H26</f>
        <v>-2.1600000000000001E-2</v>
      </c>
      <c r="I26" s="8">
        <f>'[1]1. Delegazioni'!I26</f>
        <v>149</v>
      </c>
      <c r="J26" s="3">
        <f>'[1]1. Delegazioni'!J26</f>
        <v>-2</v>
      </c>
      <c r="K26" s="11">
        <f>'[1]1. Delegazioni'!K26</f>
        <v>-1.32E-2</v>
      </c>
      <c r="L26" s="8">
        <f>'[1]1. Delegazioni'!L26</f>
        <v>213</v>
      </c>
      <c r="M26" s="3">
        <f>'[1]1. Delegazioni'!M26</f>
        <v>-5</v>
      </c>
      <c r="N26" s="11">
        <f>'[1]1. Delegazioni'!N26</f>
        <v>-2.29E-2</v>
      </c>
      <c r="O26" s="8">
        <f>'[1]1. Delegazioni'!O26</f>
        <v>48</v>
      </c>
      <c r="P26" s="3">
        <f>'[1]1. Delegazioni'!P26</f>
        <v>0</v>
      </c>
      <c r="Q26" s="13" t="s">
        <v>141</v>
      </c>
      <c r="R26" s="8">
        <f>'[1]1. Delegazioni'!R26</f>
        <v>84</v>
      </c>
      <c r="S26" s="3">
        <f>'[1]1. Delegazioni'!S26</f>
        <v>4</v>
      </c>
      <c r="T26" s="11">
        <f>'[1]1. Delegazioni'!T26</f>
        <v>0.05</v>
      </c>
      <c r="U26" s="8">
        <f>'[1]1. Delegazioni'!U26</f>
        <v>43</v>
      </c>
      <c r="V26" s="3">
        <f>'[1]1. Delegazioni'!V26</f>
        <v>-4</v>
      </c>
      <c r="W26" s="11">
        <f>'[1]1. Delegazioni'!W26</f>
        <v>-8.5099999999999995E-2</v>
      </c>
      <c r="X26" s="8">
        <f>'[1]1. Delegazioni'!X26</f>
        <v>19</v>
      </c>
      <c r="Y26" s="3">
        <f>'[1]1. Delegazioni'!Y26</f>
        <v>0</v>
      </c>
      <c r="Z26" s="13" t="s">
        <v>141</v>
      </c>
      <c r="AA26" s="8">
        <f>'[1]1. Delegazioni'!AA26</f>
        <v>911</v>
      </c>
      <c r="AB26" s="3">
        <f>'[1]1. Delegazioni'!AB26</f>
        <v>14</v>
      </c>
      <c r="AC26" s="11">
        <f>'[1]1. Delegazioni'!AC26</f>
        <v>1.5599999999999999E-2</v>
      </c>
    </row>
    <row r="27" spans="2:29" x14ac:dyDescent="0.2">
      <c r="B27" s="40" t="s">
        <v>42</v>
      </c>
      <c r="C27" s="8">
        <f>'[1]1. Delegazioni'!C27</f>
        <v>6542</v>
      </c>
      <c r="D27" s="3">
        <f>'[1]1. Delegazioni'!D27</f>
        <v>51</v>
      </c>
      <c r="E27" s="11">
        <f>'[1]1. Delegazioni'!E27</f>
        <v>7.9000000000000008E-3</v>
      </c>
      <c r="F27" s="8">
        <f>'[1]1. Delegazioni'!F27</f>
        <v>987</v>
      </c>
      <c r="G27" s="3">
        <f>'[1]1. Delegazioni'!G27</f>
        <v>-14</v>
      </c>
      <c r="H27" s="11">
        <f>'[1]1. Delegazioni'!H27</f>
        <v>-1.4E-2</v>
      </c>
      <c r="I27" s="8">
        <f>'[1]1. Delegazioni'!I27</f>
        <v>556</v>
      </c>
      <c r="J27" s="3">
        <f>'[1]1. Delegazioni'!J27</f>
        <v>13</v>
      </c>
      <c r="K27" s="11">
        <f>'[1]1. Delegazioni'!K27</f>
        <v>2.3900000000000001E-2</v>
      </c>
      <c r="L27" s="8">
        <f>'[1]1. Delegazioni'!L27</f>
        <v>1252</v>
      </c>
      <c r="M27" s="3">
        <f>'[1]1. Delegazioni'!M27</f>
        <v>12</v>
      </c>
      <c r="N27" s="11">
        <f>'[1]1. Delegazioni'!N27</f>
        <v>9.7000000000000003E-3</v>
      </c>
      <c r="O27" s="8">
        <f>'[1]1. Delegazioni'!O27</f>
        <v>116</v>
      </c>
      <c r="P27" s="3">
        <f>'[1]1. Delegazioni'!P27</f>
        <v>-5</v>
      </c>
      <c r="Q27" s="11">
        <f>'[1]1. Delegazioni'!Q27</f>
        <v>-4.1300000000000003E-2</v>
      </c>
      <c r="R27" s="8">
        <f>'[1]1. Delegazioni'!R27</f>
        <v>242</v>
      </c>
      <c r="S27" s="3">
        <f>'[1]1. Delegazioni'!S27</f>
        <v>8</v>
      </c>
      <c r="T27" s="11">
        <f>'[1]1. Delegazioni'!T27</f>
        <v>3.4200000000000001E-2</v>
      </c>
      <c r="U27" s="8">
        <f>'[1]1. Delegazioni'!U27</f>
        <v>132</v>
      </c>
      <c r="V27" s="3">
        <f>'[1]1. Delegazioni'!V27</f>
        <v>3</v>
      </c>
      <c r="W27" s="11">
        <f>'[1]1. Delegazioni'!W27</f>
        <v>2.3300000000000001E-2</v>
      </c>
      <c r="X27" s="8">
        <f>'[1]1. Delegazioni'!X27</f>
        <v>37</v>
      </c>
      <c r="Y27" s="3">
        <f>'[1]1. Delegazioni'!Y27</f>
        <v>-3</v>
      </c>
      <c r="Z27" s="11">
        <f>'[1]1. Delegazioni'!Z27</f>
        <v>-7.4999999999999997E-2</v>
      </c>
      <c r="AA27" s="8">
        <f>'[1]1. Delegazioni'!AA27</f>
        <v>3220</v>
      </c>
      <c r="AB27" s="3">
        <f>'[1]1. Delegazioni'!AB27</f>
        <v>37</v>
      </c>
      <c r="AC27" s="11">
        <f>'[1]1. Delegazioni'!AC27</f>
        <v>1.1599999999999999E-2</v>
      </c>
    </row>
    <row r="28" spans="2:29" x14ac:dyDescent="0.2">
      <c r="B28" s="40" t="s">
        <v>71</v>
      </c>
      <c r="C28" s="8">
        <f>'[1]1. Delegazioni'!C28</f>
        <v>6088</v>
      </c>
      <c r="D28" s="3">
        <f>'[1]1. Delegazioni'!D28</f>
        <v>16</v>
      </c>
      <c r="E28" s="11">
        <f>'[1]1. Delegazioni'!E28</f>
        <v>2.5999999999999999E-3</v>
      </c>
      <c r="F28" s="8">
        <f>'[1]1. Delegazioni'!F28</f>
        <v>440</v>
      </c>
      <c r="G28" s="3">
        <f>'[1]1. Delegazioni'!G28</f>
        <v>3</v>
      </c>
      <c r="H28" s="11">
        <f>'[1]1. Delegazioni'!H28</f>
        <v>6.8999999999999999E-3</v>
      </c>
      <c r="I28" s="8">
        <f>'[1]1. Delegazioni'!I28</f>
        <v>585</v>
      </c>
      <c r="J28" s="3">
        <f>'[1]1. Delegazioni'!J28</f>
        <v>-10</v>
      </c>
      <c r="K28" s="11">
        <f>'[1]1. Delegazioni'!K28</f>
        <v>-1.6799999999999999E-2</v>
      </c>
      <c r="L28" s="8">
        <f>'[1]1. Delegazioni'!L28</f>
        <v>1235</v>
      </c>
      <c r="M28" s="3">
        <f>'[1]1. Delegazioni'!M28</f>
        <v>24</v>
      </c>
      <c r="N28" s="11">
        <f>'[1]1. Delegazioni'!N28</f>
        <v>1.9800000000000002E-2</v>
      </c>
      <c r="O28" s="8">
        <f>'[1]1. Delegazioni'!O28</f>
        <v>165</v>
      </c>
      <c r="P28" s="3">
        <f>'[1]1. Delegazioni'!P28</f>
        <v>6</v>
      </c>
      <c r="Q28" s="11">
        <f>'[1]1. Delegazioni'!Q28</f>
        <v>3.7699999999999997E-2</v>
      </c>
      <c r="R28" s="8">
        <f>'[1]1. Delegazioni'!R28</f>
        <v>268</v>
      </c>
      <c r="S28" s="3">
        <f>'[1]1. Delegazioni'!S28</f>
        <v>11</v>
      </c>
      <c r="T28" s="11">
        <f>'[1]1. Delegazioni'!T28</f>
        <v>4.2799999999999998E-2</v>
      </c>
      <c r="U28" s="8">
        <f>'[1]1. Delegazioni'!U28</f>
        <v>123</v>
      </c>
      <c r="V28" s="3">
        <f>'[1]1. Delegazioni'!V28</f>
        <v>-3</v>
      </c>
      <c r="W28" s="11">
        <f>'[1]1. Delegazioni'!W28</f>
        <v>-2.3800000000000002E-2</v>
      </c>
      <c r="X28" s="8">
        <f>'[1]1. Delegazioni'!X28</f>
        <v>42</v>
      </c>
      <c r="Y28" s="3">
        <f>'[1]1. Delegazioni'!Y28</f>
        <v>1</v>
      </c>
      <c r="Z28" s="11">
        <f>'[1]1. Delegazioni'!Z28</f>
        <v>2.4400000000000002E-2</v>
      </c>
      <c r="AA28" s="8">
        <f>'[1]1. Delegazioni'!AA28</f>
        <v>3230</v>
      </c>
      <c r="AB28" s="3">
        <f>'[1]1. Delegazioni'!AB28</f>
        <v>-16</v>
      </c>
      <c r="AC28" s="11">
        <f>'[1]1. Delegazioni'!AC28</f>
        <v>-4.8999999999999998E-3</v>
      </c>
    </row>
    <row r="29" spans="2:29" x14ac:dyDescent="0.2">
      <c r="B29" s="40" t="s">
        <v>43</v>
      </c>
      <c r="C29" s="8">
        <f>'[1]1. Delegazioni'!C29</f>
        <v>3156</v>
      </c>
      <c r="D29" s="3">
        <f>'[1]1. Delegazioni'!D29</f>
        <v>33</v>
      </c>
      <c r="E29" s="11">
        <f>'[1]1. Delegazioni'!E29</f>
        <v>1.06E-2</v>
      </c>
      <c r="F29" s="8">
        <f>'[1]1. Delegazioni'!F29</f>
        <v>301</v>
      </c>
      <c r="G29" s="3">
        <f>'[1]1. Delegazioni'!G29</f>
        <v>2</v>
      </c>
      <c r="H29" s="11">
        <f>'[1]1. Delegazioni'!H29</f>
        <v>6.7000000000000002E-3</v>
      </c>
      <c r="I29" s="8">
        <f>'[1]1. Delegazioni'!I29</f>
        <v>326</v>
      </c>
      <c r="J29" s="3">
        <f>'[1]1. Delegazioni'!J29</f>
        <v>22</v>
      </c>
      <c r="K29" s="11">
        <f>'[1]1. Delegazioni'!K29</f>
        <v>7.2400000000000006E-2</v>
      </c>
      <c r="L29" s="8">
        <f>'[1]1. Delegazioni'!L29</f>
        <v>726</v>
      </c>
      <c r="M29" s="3">
        <f>'[1]1. Delegazioni'!M29</f>
        <v>9</v>
      </c>
      <c r="N29" s="11">
        <f>'[1]1. Delegazioni'!N29</f>
        <v>1.26E-2</v>
      </c>
      <c r="O29" s="8">
        <f>'[1]1. Delegazioni'!O29</f>
        <v>76</v>
      </c>
      <c r="P29" s="3">
        <f>'[1]1. Delegazioni'!P29</f>
        <v>4</v>
      </c>
      <c r="Q29" s="11">
        <f>'[1]1. Delegazioni'!Q29</f>
        <v>5.5599999999999997E-2</v>
      </c>
      <c r="R29" s="8">
        <f>'[1]1. Delegazioni'!R29</f>
        <v>146</v>
      </c>
      <c r="S29" s="3">
        <f>'[1]1. Delegazioni'!S29</f>
        <v>0</v>
      </c>
      <c r="T29" s="13" t="s">
        <v>141</v>
      </c>
      <c r="U29" s="8">
        <f>'[1]1. Delegazioni'!U29</f>
        <v>61</v>
      </c>
      <c r="V29" s="3">
        <f>'[1]1. Delegazioni'!V29</f>
        <v>-3</v>
      </c>
      <c r="W29" s="11">
        <f>'[1]1. Delegazioni'!W29</f>
        <v>-4.6899999999999997E-2</v>
      </c>
      <c r="X29" s="8">
        <f>'[1]1. Delegazioni'!X29</f>
        <v>33</v>
      </c>
      <c r="Y29" s="3">
        <f>'[1]1. Delegazioni'!Y29</f>
        <v>-2</v>
      </c>
      <c r="Z29" s="11">
        <f>'[1]1. Delegazioni'!Z29</f>
        <v>-5.7099999999999998E-2</v>
      </c>
      <c r="AA29" s="8">
        <f>'[1]1. Delegazioni'!AA29</f>
        <v>1487</v>
      </c>
      <c r="AB29" s="3">
        <f>'[1]1. Delegazioni'!AB29</f>
        <v>1</v>
      </c>
      <c r="AC29" s="11">
        <f>'[1]1. Delegazioni'!AC29</f>
        <v>6.9999999999999999E-4</v>
      </c>
    </row>
    <row r="30" spans="2:29" s="28" customFormat="1" ht="21" customHeight="1" x14ac:dyDescent="0.2">
      <c r="B30" s="27" t="s">
        <v>46</v>
      </c>
      <c r="C30" s="9">
        <f>'1. Categoria di servizio'!C20</f>
        <v>26892</v>
      </c>
      <c r="D30" s="29">
        <f>'1. Categoria di servizio'!D20</f>
        <v>114</v>
      </c>
      <c r="E30" s="7">
        <f>'1. Categoria di servizio'!E20</f>
        <v>4.2572260811113601E-3</v>
      </c>
      <c r="F30" s="9">
        <f>'1. Categoria di servizio'!F20</f>
        <v>2620</v>
      </c>
      <c r="G30" s="29">
        <f>'1. Categoria di servizio'!G20</f>
        <v>-7</v>
      </c>
      <c r="H30" s="87">
        <f>'1. Categoria di servizio'!H20</f>
        <v>-2.6646364674533687E-3</v>
      </c>
      <c r="I30" s="9">
        <f>'1. Categoria di servizio'!I20</f>
        <v>2625</v>
      </c>
      <c r="J30" s="29">
        <f>'1. Categoria di servizio'!J20</f>
        <v>12</v>
      </c>
      <c r="K30" s="7">
        <f>'1. Categoria di servizio'!K20</f>
        <v>4.5924225028702642E-3</v>
      </c>
      <c r="L30" s="9">
        <f>'1. Categoria di servizio'!L20</f>
        <v>5403</v>
      </c>
      <c r="M30" s="29">
        <f>'1. Categoria di servizio'!M20</f>
        <v>19</v>
      </c>
      <c r="N30" s="7">
        <f>'1. Categoria di servizio'!N20</f>
        <v>3.5289747399702824E-3</v>
      </c>
      <c r="O30" s="9">
        <f>'1. Categoria di servizio'!O20</f>
        <v>657</v>
      </c>
      <c r="P30" s="29">
        <f>'1. Categoria di servizio'!P20</f>
        <v>15</v>
      </c>
      <c r="Q30" s="7">
        <f>'1. Categoria di servizio'!Q20</f>
        <v>2.336448598130841E-2</v>
      </c>
      <c r="R30" s="9">
        <f>'1. Categoria di servizio'!R20</f>
        <v>1215</v>
      </c>
      <c r="S30" s="29">
        <f>'1. Categoria di servizio'!S20</f>
        <v>35</v>
      </c>
      <c r="T30" s="7">
        <f>'1. Categoria di servizio'!T20</f>
        <v>2.9661016949152543E-2</v>
      </c>
      <c r="U30" s="9">
        <f>'1. Categoria di servizio'!U20</f>
        <v>606</v>
      </c>
      <c r="V30" s="29">
        <f>'1. Categoria di servizio'!V20</f>
        <v>-15</v>
      </c>
      <c r="W30" s="7">
        <f>'1. Categoria di servizio'!W20</f>
        <v>-2.4154589371980676E-2</v>
      </c>
      <c r="X30" s="9">
        <f>'1. Categoria di servizio'!X20</f>
        <v>235</v>
      </c>
      <c r="Y30" s="29">
        <f>'1. Categoria di servizio'!Y20</f>
        <v>-3</v>
      </c>
      <c r="Z30" s="87">
        <f>'1. Categoria di servizio'!Z20</f>
        <v>-1.2605042016806723E-2</v>
      </c>
      <c r="AA30" s="9">
        <f>'1. Categoria di servizio'!AA20</f>
        <v>13531</v>
      </c>
      <c r="AB30" s="29">
        <f>'1. Categoria di servizio'!AB20</f>
        <v>58</v>
      </c>
      <c r="AC30" s="7">
        <f>'1. Categoria di servizio'!AC20</f>
        <v>4.3049061085133232E-3</v>
      </c>
    </row>
    <row r="31" spans="2:29" ht="24.95" customHeight="1" x14ac:dyDescent="0.2">
      <c r="B31" s="190" t="s">
        <v>124</v>
      </c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</row>
  </sheetData>
  <sheetProtection sheet="1" selectLockedCells="1" selectUnlockedCells="1"/>
  <mergeCells count="19">
    <mergeCell ref="F21:AC21"/>
    <mergeCell ref="O22:Q22"/>
    <mergeCell ref="R22:T22"/>
    <mergeCell ref="U22:W22"/>
    <mergeCell ref="X22:Z22"/>
    <mergeCell ref="AA22:AC22"/>
    <mergeCell ref="B21:B22"/>
    <mergeCell ref="C21:E22"/>
    <mergeCell ref="F22:H22"/>
    <mergeCell ref="I22:K22"/>
    <mergeCell ref="L22:N22"/>
    <mergeCell ref="B2:N4"/>
    <mergeCell ref="B6:N6"/>
    <mergeCell ref="B7:B8"/>
    <mergeCell ref="C7:E8"/>
    <mergeCell ref="F7:N7"/>
    <mergeCell ref="F8:H8"/>
    <mergeCell ref="I8:K8"/>
    <mergeCell ref="L8:N8"/>
  </mergeCells>
  <pageMargins left="0.7" right="0.7" top="0.75" bottom="0.75" header="0.3" footer="0.3"/>
  <pageSetup paperSize="9" scale="64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8B5E6-B8AB-46D9-A962-96EBA3C0B75B}">
  <sheetPr codeName="Foglio6">
    <tabColor theme="1"/>
  </sheetPr>
  <dimension ref="A2:S31"/>
  <sheetViews>
    <sheetView workbookViewId="0">
      <selection activeCell="K14" sqref="K14"/>
    </sheetView>
  </sheetViews>
  <sheetFormatPr defaultRowHeight="14.25" x14ac:dyDescent="0.2"/>
  <cols>
    <col min="1" max="1" width="4.125" style="30" customWidth="1"/>
    <col min="2" max="4" width="9" style="15"/>
    <col min="5" max="5" width="6.75" style="15" customWidth="1"/>
    <col min="6" max="7" width="9" style="15"/>
    <col min="8" max="8" width="25" style="15" customWidth="1"/>
    <col min="9" max="10" width="8.5" style="15" customWidth="1"/>
    <col min="11" max="16384" width="9" style="15"/>
  </cols>
  <sheetData>
    <row r="2" spans="1:8" ht="44.25" customHeight="1" x14ac:dyDescent="0.2">
      <c r="B2" s="180" t="s">
        <v>78</v>
      </c>
      <c r="C2" s="180"/>
      <c r="D2" s="180"/>
      <c r="E2" s="180"/>
      <c r="F2" s="180"/>
      <c r="G2" s="180"/>
      <c r="H2" s="180"/>
    </row>
    <row r="3" spans="1:8" ht="15" customHeight="1" thickBot="1" x14ac:dyDescent="0.25">
      <c r="B3" s="91"/>
    </row>
    <row r="4" spans="1:8" ht="12.75" customHeight="1" x14ac:dyDescent="0.2">
      <c r="B4" s="92"/>
      <c r="C4" s="93"/>
      <c r="D4" s="93"/>
      <c r="E4" s="93"/>
      <c r="F4" s="93"/>
      <c r="G4" s="93"/>
      <c r="H4" s="94"/>
    </row>
    <row r="5" spans="1:8" ht="25.5" customHeight="1" x14ac:dyDescent="0.2">
      <c r="B5" s="95" t="s">
        <v>79</v>
      </c>
      <c r="H5" s="96"/>
    </row>
    <row r="6" spans="1:8" x14ac:dyDescent="0.2">
      <c r="A6" s="32"/>
      <c r="B6" s="97"/>
      <c r="C6" s="98"/>
      <c r="D6" s="98"/>
      <c r="E6" s="98"/>
      <c r="F6" s="98"/>
      <c r="G6" s="98"/>
      <c r="H6" s="99"/>
    </row>
    <row r="7" spans="1:8" x14ac:dyDescent="0.2">
      <c r="B7" s="97" t="s">
        <v>112</v>
      </c>
      <c r="C7" s="98"/>
      <c r="D7" s="98"/>
      <c r="E7" s="98"/>
      <c r="F7" s="98"/>
      <c r="G7" s="98"/>
      <c r="H7" s="99"/>
    </row>
    <row r="8" spans="1:8" x14ac:dyDescent="0.2">
      <c r="B8" s="97" t="s">
        <v>113</v>
      </c>
      <c r="H8" s="96"/>
    </row>
    <row r="9" spans="1:8" x14ac:dyDescent="0.2">
      <c r="B9" s="97" t="s">
        <v>80</v>
      </c>
      <c r="C9" s="98"/>
      <c r="D9" s="98"/>
      <c r="E9" s="98"/>
      <c r="F9" s="98"/>
      <c r="G9" s="98"/>
      <c r="H9" s="99"/>
    </row>
    <row r="10" spans="1:8" x14ac:dyDescent="0.2">
      <c r="B10" s="97" t="s">
        <v>81</v>
      </c>
      <c r="C10" s="98"/>
      <c r="D10" s="98"/>
      <c r="E10" s="98"/>
      <c r="F10" s="98"/>
      <c r="G10" s="98"/>
      <c r="H10" s="99"/>
    </row>
    <row r="11" spans="1:8" x14ac:dyDescent="0.2">
      <c r="B11" s="97" t="s">
        <v>82</v>
      </c>
      <c r="H11" s="96"/>
    </row>
    <row r="12" spans="1:8" x14ac:dyDescent="0.2">
      <c r="B12" s="97" t="s">
        <v>83</v>
      </c>
      <c r="H12" s="96"/>
    </row>
    <row r="13" spans="1:8" x14ac:dyDescent="0.2">
      <c r="B13" s="97" t="s">
        <v>84</v>
      </c>
      <c r="C13" s="98"/>
      <c r="D13" s="98"/>
      <c r="E13" s="98"/>
      <c r="F13" s="98"/>
      <c r="G13" s="98"/>
      <c r="H13" s="99"/>
    </row>
    <row r="14" spans="1:8" x14ac:dyDescent="0.2">
      <c r="A14" s="40"/>
      <c r="B14" s="97"/>
      <c r="C14" s="98"/>
      <c r="D14" s="98"/>
      <c r="E14" s="98"/>
      <c r="F14" s="98"/>
      <c r="G14" s="98"/>
      <c r="H14" s="99"/>
    </row>
    <row r="15" spans="1:8" x14ac:dyDescent="0.2">
      <c r="B15" s="100"/>
      <c r="H15" s="96"/>
    </row>
    <row r="16" spans="1:8" x14ac:dyDescent="0.2">
      <c r="B16" s="100"/>
      <c r="H16" s="96"/>
    </row>
    <row r="17" spans="2:19" x14ac:dyDescent="0.2">
      <c r="B17" s="97"/>
      <c r="C17" s="98"/>
      <c r="D17" s="98"/>
      <c r="E17" s="98"/>
      <c r="F17" s="98"/>
      <c r="G17" s="98"/>
      <c r="H17" s="66" t="s">
        <v>85</v>
      </c>
    </row>
    <row r="18" spans="2:19" ht="15" thickBot="1" x14ac:dyDescent="0.25">
      <c r="B18" s="101"/>
      <c r="C18" s="102"/>
      <c r="D18" s="102"/>
      <c r="E18" s="102"/>
      <c r="F18" s="102"/>
      <c r="G18" s="102"/>
      <c r="H18" s="103"/>
    </row>
    <row r="20" spans="2:19" ht="21.75" customHeight="1" x14ac:dyDescent="0.2"/>
    <row r="22" spans="2:19" x14ac:dyDescent="0.2">
      <c r="S22" s="104"/>
    </row>
    <row r="24" spans="2:19" x14ac:dyDescent="0.2">
      <c r="S24" s="104"/>
    </row>
    <row r="26" spans="2:19" x14ac:dyDescent="0.2">
      <c r="S26" s="104"/>
    </row>
    <row r="31" spans="2:19" ht="21.75" customHeight="1" x14ac:dyDescent="0.2"/>
  </sheetData>
  <sheetProtection sheet="1" objects="1" scenarios="1"/>
  <mergeCells count="1">
    <mergeCell ref="B2:H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67FCD-3665-4013-9E44-58E4894E0CE3}">
  <sheetPr codeName="Foglio7">
    <tabColor theme="0"/>
    <pageSetUpPr fitToPage="1"/>
  </sheetPr>
  <dimension ref="B2:AS84"/>
  <sheetViews>
    <sheetView zoomScaleNormal="100" zoomScalePageLayoutView="125" workbookViewId="0">
      <selection activeCell="C16" sqref="C16"/>
    </sheetView>
  </sheetViews>
  <sheetFormatPr defaultColWidth="8.75" defaultRowHeight="12.75" x14ac:dyDescent="0.2"/>
  <cols>
    <col min="1" max="1" width="4.125" style="30" customWidth="1"/>
    <col min="2" max="2" width="18.875" style="30" customWidth="1"/>
    <col min="3" max="7" width="8.625" style="30" bestFit="1" customWidth="1"/>
    <col min="8" max="8" width="8.125" style="30" customWidth="1"/>
    <col min="9" max="9" width="8.625" style="30" bestFit="1" customWidth="1"/>
    <col min="10" max="10" width="10" style="30" customWidth="1"/>
    <col min="11" max="11" width="8.125" style="30" customWidth="1"/>
    <col min="12" max="12" width="8.625" style="30" bestFit="1" customWidth="1"/>
    <col min="13" max="20" width="8.125" style="30" customWidth="1"/>
    <col min="21" max="22" width="8.75" style="30"/>
    <col min="23" max="23" width="19.75" style="30" customWidth="1"/>
    <col min="24" max="16384" width="8.75" style="30"/>
  </cols>
  <sheetData>
    <row r="2" spans="2:44" ht="15" customHeight="1" x14ac:dyDescent="0.2">
      <c r="B2" s="156" t="s">
        <v>145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</row>
    <row r="3" spans="2:44" x14ac:dyDescent="0.2"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V3" s="127"/>
    </row>
    <row r="4" spans="2:44" x14ac:dyDescent="0.2"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V4" s="127"/>
    </row>
    <row r="5" spans="2:44" ht="13.5" customHeight="1" x14ac:dyDescent="0.2">
      <c r="C5" s="31"/>
      <c r="D5" s="31"/>
      <c r="E5" s="31"/>
      <c r="F5" s="31"/>
      <c r="G5" s="31"/>
      <c r="H5" s="31"/>
      <c r="I5" s="31"/>
      <c r="J5" s="31"/>
      <c r="K5" s="31"/>
      <c r="L5" s="31"/>
      <c r="O5" s="30" t="s">
        <v>23</v>
      </c>
      <c r="V5" s="128"/>
      <c r="W5" s="129"/>
      <c r="X5" s="145"/>
      <c r="Y5" s="145"/>
      <c r="Z5" s="145"/>
      <c r="AA5" s="145"/>
      <c r="AB5" s="145"/>
      <c r="AC5" s="145"/>
      <c r="AD5" s="145"/>
      <c r="AE5" s="145"/>
      <c r="AF5" s="130"/>
      <c r="AG5" s="130"/>
      <c r="AH5" s="130"/>
      <c r="AI5" s="130"/>
      <c r="AJ5" s="130"/>
      <c r="AK5" s="130"/>
      <c r="AL5" s="106"/>
      <c r="AM5" s="106"/>
      <c r="AN5" s="106"/>
      <c r="AO5" s="106"/>
      <c r="AP5" s="106"/>
      <c r="AQ5" s="106"/>
    </row>
    <row r="6" spans="2:44" s="40" customFormat="1" ht="24.95" customHeight="1" x14ac:dyDescent="0.2">
      <c r="B6" s="33" t="s">
        <v>154</v>
      </c>
      <c r="C6" s="31"/>
      <c r="D6" s="31"/>
      <c r="E6" s="31"/>
      <c r="F6" s="31"/>
      <c r="G6" s="31"/>
      <c r="H6" s="31"/>
      <c r="I6" s="31"/>
      <c r="J6" s="31"/>
      <c r="K6" s="43"/>
      <c r="L6" s="43"/>
      <c r="M6" s="43"/>
      <c r="N6" s="43"/>
      <c r="O6" s="31"/>
      <c r="P6" s="31"/>
      <c r="Q6" s="31"/>
      <c r="V6" s="185"/>
      <c r="W6" s="185"/>
      <c r="X6" s="186"/>
      <c r="Y6" s="186"/>
      <c r="Z6" s="186"/>
      <c r="AA6" s="186"/>
      <c r="AB6" s="186"/>
      <c r="AC6" s="186"/>
      <c r="AD6" s="186"/>
      <c r="AE6" s="145"/>
      <c r="AF6" s="130"/>
      <c r="AG6" s="1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</row>
    <row r="7" spans="2:44" ht="24.75" customHeight="1" x14ac:dyDescent="0.2">
      <c r="B7" s="123" t="s">
        <v>27</v>
      </c>
      <c r="C7" s="168" t="s">
        <v>86</v>
      </c>
      <c r="D7" s="168"/>
      <c r="E7" s="168"/>
      <c r="F7" s="181" t="s">
        <v>87</v>
      </c>
      <c r="G7" s="181"/>
      <c r="H7" s="181"/>
      <c r="I7" s="181" t="s">
        <v>88</v>
      </c>
      <c r="J7" s="181"/>
      <c r="K7" s="43"/>
      <c r="L7" s="43"/>
      <c r="M7" s="43"/>
      <c r="N7" s="43"/>
      <c r="O7" s="164"/>
      <c r="P7" s="164"/>
      <c r="Q7" s="164"/>
      <c r="V7" s="68"/>
      <c r="W7" s="187" t="s">
        <v>89</v>
      </c>
      <c r="X7" s="186"/>
      <c r="Y7" s="186"/>
      <c r="Z7" s="186"/>
      <c r="AA7" s="186"/>
      <c r="AB7" s="186"/>
      <c r="AC7" s="186"/>
      <c r="AD7" s="186"/>
      <c r="AE7" s="145"/>
      <c r="AF7" s="130"/>
    </row>
    <row r="8" spans="2:44" ht="35.1" customHeight="1" x14ac:dyDescent="0.2">
      <c r="B8" s="107"/>
      <c r="C8" s="36" t="s">
        <v>185</v>
      </c>
      <c r="D8" s="37" t="s">
        <v>130</v>
      </c>
      <c r="E8" s="37" t="s">
        <v>131</v>
      </c>
      <c r="F8" s="36" t="s">
        <v>185</v>
      </c>
      <c r="G8" s="37" t="s">
        <v>130</v>
      </c>
      <c r="H8" s="37" t="s">
        <v>131</v>
      </c>
      <c r="I8" s="36" t="s">
        <v>185</v>
      </c>
      <c r="J8" s="37" t="s">
        <v>134</v>
      </c>
      <c r="K8" s="43"/>
      <c r="L8" s="43"/>
      <c r="M8" s="43"/>
      <c r="N8" s="43"/>
      <c r="O8" s="48"/>
      <c r="P8" s="43"/>
      <c r="Q8" s="43"/>
      <c r="V8" s="68"/>
      <c r="W8" s="185"/>
      <c r="X8" s="186"/>
      <c r="Y8" s="186"/>
      <c r="Z8" s="186"/>
      <c r="AA8" s="186"/>
      <c r="AB8" s="186"/>
      <c r="AC8" s="186"/>
      <c r="AD8" s="186"/>
      <c r="AE8" s="145"/>
      <c r="AF8" s="130"/>
    </row>
    <row r="9" spans="2:44" ht="19.5" customHeight="1" x14ac:dyDescent="0.2">
      <c r="B9" s="30" t="s">
        <v>28</v>
      </c>
      <c r="C9" s="8">
        <f>G33</f>
        <v>16319</v>
      </c>
      <c r="D9" s="3">
        <f>G33-F33</f>
        <v>3881</v>
      </c>
      <c r="E9" s="11">
        <f>(G33-F33)/F33</f>
        <v>0.3120276571796109</v>
      </c>
      <c r="F9" s="8">
        <f>G50</f>
        <v>13990</v>
      </c>
      <c r="G9" s="3">
        <f>G50-F50</f>
        <v>3161</v>
      </c>
      <c r="H9" s="11">
        <f>(G50-F50)/F50</f>
        <v>0.29190137593498938</v>
      </c>
      <c r="I9" s="8">
        <f>G66</f>
        <v>2329</v>
      </c>
      <c r="J9" s="3">
        <f>G66-F66</f>
        <v>720</v>
      </c>
      <c r="K9" s="43"/>
      <c r="L9" s="43"/>
      <c r="M9" s="43"/>
      <c r="N9" s="43"/>
      <c r="O9" s="3"/>
      <c r="P9" s="12"/>
      <c r="Q9" s="13"/>
      <c r="V9" s="68"/>
      <c r="W9" s="185"/>
      <c r="X9" s="182" t="s">
        <v>190</v>
      </c>
      <c r="Y9" s="182" t="s">
        <v>191</v>
      </c>
      <c r="Z9" s="182" t="s">
        <v>192</v>
      </c>
      <c r="AA9" s="182" t="s">
        <v>193</v>
      </c>
      <c r="AB9" s="182" t="s">
        <v>194</v>
      </c>
      <c r="AC9" s="185"/>
      <c r="AD9" s="185"/>
      <c r="AE9" s="129"/>
      <c r="AF9" s="15"/>
    </row>
    <row r="10" spans="2:44" ht="13.5" customHeight="1" x14ac:dyDescent="0.2">
      <c r="B10" s="30" t="s">
        <v>29</v>
      </c>
      <c r="C10" s="8">
        <f>G34</f>
        <v>34346</v>
      </c>
      <c r="D10" s="3">
        <f>G34-F34</f>
        <v>872</v>
      </c>
      <c r="E10" s="11">
        <f>(G34-F34)/F34</f>
        <v>2.6050068710043617E-2</v>
      </c>
      <c r="F10" s="8">
        <f>G51</f>
        <v>33134</v>
      </c>
      <c r="G10" s="3">
        <f>G51-F51</f>
        <v>3397</v>
      </c>
      <c r="H10" s="11">
        <f>(G51-F51)/F51</f>
        <v>0.11423479167367252</v>
      </c>
      <c r="I10" s="8">
        <f>G67</f>
        <v>1212</v>
      </c>
      <c r="J10" s="3">
        <f>G67-F67</f>
        <v>-2525</v>
      </c>
      <c r="K10" s="43"/>
      <c r="L10" s="43"/>
      <c r="M10" s="43"/>
      <c r="N10" s="43"/>
      <c r="O10" s="3"/>
      <c r="P10" s="12"/>
      <c r="Q10" s="13"/>
      <c r="V10" s="68"/>
      <c r="W10" s="185" t="s">
        <v>127</v>
      </c>
      <c r="X10" s="188">
        <f>C36</f>
        <v>51852</v>
      </c>
      <c r="Y10" s="188">
        <f t="shared" ref="Y10:AB10" si="0">D36</f>
        <v>50985</v>
      </c>
      <c r="Z10" s="188">
        <f t="shared" si="0"/>
        <v>47966</v>
      </c>
      <c r="AA10" s="188">
        <f t="shared" si="0"/>
        <v>53891</v>
      </c>
      <c r="AB10" s="188">
        <f t="shared" si="0"/>
        <v>59880</v>
      </c>
      <c r="AC10" s="185"/>
      <c r="AD10" s="185"/>
      <c r="AE10" s="129"/>
      <c r="AF10" s="15"/>
    </row>
    <row r="11" spans="2:44" ht="15.75" customHeight="1" x14ac:dyDescent="0.2">
      <c r="B11" s="30" t="s">
        <v>58</v>
      </c>
      <c r="C11" s="8">
        <f>G35</f>
        <v>9215</v>
      </c>
      <c r="D11" s="3">
        <f>G35-F35</f>
        <v>1236</v>
      </c>
      <c r="E11" s="11">
        <f>(G35-F35)/F35</f>
        <v>0.15490662990349668</v>
      </c>
      <c r="F11" s="8">
        <f>G52</f>
        <v>9564</v>
      </c>
      <c r="G11" s="3">
        <f>G52-F52</f>
        <v>1357</v>
      </c>
      <c r="H11" s="11">
        <f>(G52-F52)/F52</f>
        <v>0.16534665529426099</v>
      </c>
      <c r="I11" s="8">
        <f>G68</f>
        <v>-349</v>
      </c>
      <c r="J11" s="3">
        <f>G68-F68</f>
        <v>-121</v>
      </c>
      <c r="K11" s="43"/>
      <c r="L11" s="43"/>
      <c r="M11" s="43"/>
      <c r="N11" s="43"/>
      <c r="O11" s="3"/>
      <c r="P11" s="12"/>
      <c r="Q11" s="13"/>
      <c r="V11" s="68"/>
      <c r="W11" s="185" t="s">
        <v>128</v>
      </c>
      <c r="X11" s="188">
        <f>C53</f>
        <v>45281</v>
      </c>
      <c r="Y11" s="188">
        <f t="shared" ref="Y11:AB11" si="1">D53</f>
        <v>44422</v>
      </c>
      <c r="Z11" s="188">
        <f t="shared" si="1"/>
        <v>42081</v>
      </c>
      <c r="AA11" s="188">
        <f t="shared" si="1"/>
        <v>48773</v>
      </c>
      <c r="AB11" s="188">
        <f t="shared" si="1"/>
        <v>56688</v>
      </c>
      <c r="AC11" s="185"/>
      <c r="AD11" s="185"/>
      <c r="AE11" s="129"/>
      <c r="AF11" s="15"/>
    </row>
    <row r="12" spans="2:44" ht="14.25" x14ac:dyDescent="0.2">
      <c r="B12" s="63" t="s">
        <v>92</v>
      </c>
      <c r="C12" s="9">
        <f>G36</f>
        <v>59880</v>
      </c>
      <c r="D12" s="3">
        <f>G36-F36</f>
        <v>5989</v>
      </c>
      <c r="E12" s="11">
        <f>(G36-F36)/F36</f>
        <v>0.11113172886010651</v>
      </c>
      <c r="F12" s="8">
        <f>G53</f>
        <v>56688</v>
      </c>
      <c r="G12" s="3">
        <f>G53-F53</f>
        <v>7915</v>
      </c>
      <c r="H12" s="11">
        <f>(G53-F53)/F53</f>
        <v>0.16228241034998872</v>
      </c>
      <c r="I12" s="8">
        <f>G69</f>
        <v>3192</v>
      </c>
      <c r="J12" s="3">
        <f>G69-F69</f>
        <v>-1926</v>
      </c>
      <c r="K12" s="43"/>
      <c r="L12" s="43"/>
      <c r="M12" s="43"/>
      <c r="N12" s="43"/>
      <c r="O12" s="3"/>
      <c r="P12" s="12"/>
      <c r="Q12" s="13"/>
      <c r="V12" s="68"/>
      <c r="W12" s="187" t="s">
        <v>129</v>
      </c>
      <c r="X12" s="189">
        <f>X10-X11</f>
        <v>6571</v>
      </c>
      <c r="Y12" s="189">
        <f>Y10-Y11</f>
        <v>6563</v>
      </c>
      <c r="Z12" s="189">
        <f>Z10-Z11</f>
        <v>5885</v>
      </c>
      <c r="AA12" s="189">
        <f>AA10-AA11</f>
        <v>5118</v>
      </c>
      <c r="AB12" s="189">
        <f>AB10-AB11</f>
        <v>3192</v>
      </c>
      <c r="AC12" s="185"/>
      <c r="AD12" s="185"/>
      <c r="AE12" s="129"/>
      <c r="AF12" s="15"/>
    </row>
    <row r="13" spans="2:44" ht="24.95" customHeight="1" x14ac:dyDescent="0.2">
      <c r="B13" s="47" t="s">
        <v>125</v>
      </c>
      <c r="C13" s="39"/>
      <c r="D13" s="39"/>
      <c r="E13" s="39"/>
      <c r="F13" s="39"/>
      <c r="G13" s="39"/>
      <c r="H13" s="39"/>
      <c r="I13" s="39"/>
      <c r="J13" s="39"/>
      <c r="K13" s="43"/>
      <c r="L13" s="43"/>
      <c r="M13" s="43"/>
      <c r="N13" s="43"/>
      <c r="V13" s="68"/>
      <c r="W13" s="68"/>
      <c r="X13" s="68"/>
      <c r="Y13" s="68"/>
      <c r="Z13" s="68"/>
      <c r="AA13" s="68"/>
      <c r="AB13" s="68"/>
      <c r="AC13" s="185"/>
      <c r="AD13" s="186"/>
      <c r="AE13" s="128"/>
      <c r="AF13" s="130"/>
    </row>
    <row r="14" spans="2:44" ht="24.95" customHeight="1" x14ac:dyDescent="0.2">
      <c r="K14" s="43"/>
      <c r="L14" s="43"/>
      <c r="M14" s="43"/>
      <c r="N14" s="43"/>
      <c r="V14" s="68"/>
      <c r="W14" s="68"/>
      <c r="X14" s="68"/>
      <c r="Y14" s="68"/>
      <c r="Z14" s="68"/>
      <c r="AA14" s="68"/>
      <c r="AB14" s="68"/>
      <c r="AC14" s="185"/>
      <c r="AD14" s="186"/>
      <c r="AE14" s="128"/>
      <c r="AF14" s="130"/>
    </row>
    <row r="15" spans="2:44" ht="24.95" customHeight="1" x14ac:dyDescent="0.2">
      <c r="B15" s="113"/>
      <c r="K15" s="43"/>
      <c r="L15" s="43"/>
      <c r="M15" s="43"/>
      <c r="N15" s="43"/>
      <c r="V15" s="68"/>
      <c r="W15" s="68"/>
      <c r="X15" s="68"/>
      <c r="Y15" s="68"/>
      <c r="Z15" s="68"/>
      <c r="AA15" s="68"/>
      <c r="AB15" s="68"/>
      <c r="AC15" s="185"/>
      <c r="AD15" s="186"/>
      <c r="AE15" s="128"/>
      <c r="AF15" s="130"/>
    </row>
    <row r="16" spans="2:44" ht="24.95" customHeight="1" x14ac:dyDescent="0.2">
      <c r="B16" s="113"/>
      <c r="K16" s="43"/>
      <c r="L16" s="43"/>
      <c r="M16" s="43"/>
      <c r="N16" s="43"/>
      <c r="V16" s="127"/>
      <c r="W16" s="127"/>
      <c r="X16" s="127"/>
      <c r="Y16" s="127"/>
      <c r="Z16" s="127"/>
      <c r="AA16" s="127"/>
      <c r="AB16" s="127"/>
      <c r="AC16" s="129"/>
      <c r="AD16" s="145"/>
      <c r="AE16" s="128"/>
      <c r="AF16" s="130"/>
    </row>
    <row r="17" spans="2:32" ht="24.95" customHeight="1" x14ac:dyDescent="0.2">
      <c r="C17" s="114"/>
      <c r="D17" s="114"/>
      <c r="F17" s="40"/>
      <c r="G17" s="40"/>
      <c r="I17" s="40"/>
      <c r="J17" s="40"/>
      <c r="L17" s="115"/>
      <c r="M17" s="115"/>
      <c r="N17" s="43"/>
      <c r="AC17" s="15"/>
      <c r="AD17" s="130"/>
      <c r="AE17" s="131"/>
      <c r="AF17" s="130"/>
    </row>
    <row r="18" spans="2:32" ht="24.95" customHeight="1" x14ac:dyDescent="0.2">
      <c r="C18" s="114"/>
      <c r="D18" s="114"/>
      <c r="F18" s="40"/>
      <c r="G18" s="40"/>
      <c r="I18" s="40"/>
      <c r="J18" s="40"/>
      <c r="L18" s="115"/>
      <c r="M18" s="115"/>
      <c r="N18" s="43"/>
      <c r="AC18" s="15"/>
      <c r="AD18" s="130"/>
      <c r="AE18" s="131"/>
      <c r="AF18" s="130"/>
    </row>
    <row r="19" spans="2:32" ht="24.95" customHeight="1" x14ac:dyDescent="0.2">
      <c r="C19" s="114"/>
      <c r="D19" s="114"/>
      <c r="F19" s="40"/>
      <c r="G19" s="40"/>
      <c r="I19" s="40"/>
      <c r="J19" s="40"/>
      <c r="L19" s="115"/>
      <c r="M19" s="115"/>
      <c r="N19" s="43"/>
      <c r="AC19" s="15"/>
      <c r="AD19" s="130"/>
      <c r="AE19" s="131"/>
      <c r="AF19" s="130"/>
    </row>
    <row r="20" spans="2:32" ht="24.95" customHeight="1" x14ac:dyDescent="0.2">
      <c r="C20" s="114"/>
      <c r="D20" s="114"/>
      <c r="F20" s="40"/>
      <c r="G20" s="40"/>
      <c r="I20" s="40"/>
      <c r="J20" s="40"/>
      <c r="L20" s="115"/>
      <c r="M20" s="115"/>
      <c r="N20" s="43"/>
      <c r="AC20" s="15"/>
      <c r="AD20" s="130"/>
      <c r="AE20" s="131"/>
      <c r="AF20" s="130"/>
    </row>
    <row r="21" spans="2:32" ht="24.95" customHeight="1" x14ac:dyDescent="0.2">
      <c r="C21" s="114"/>
      <c r="D21" s="114"/>
      <c r="F21" s="40"/>
      <c r="G21" s="40"/>
      <c r="I21" s="40"/>
      <c r="J21" s="40"/>
      <c r="L21" s="115"/>
      <c r="M21" s="115"/>
      <c r="N21" s="43"/>
      <c r="AC21" s="15"/>
      <c r="AD21" s="130"/>
      <c r="AE21" s="131"/>
      <c r="AF21" s="130"/>
    </row>
    <row r="22" spans="2:32" ht="24.95" customHeight="1" x14ac:dyDescent="0.2">
      <c r="C22" s="114"/>
      <c r="D22" s="114"/>
      <c r="F22" s="40"/>
      <c r="G22" s="40"/>
      <c r="I22" s="40"/>
      <c r="J22" s="40"/>
      <c r="L22" s="115"/>
      <c r="M22" s="115"/>
      <c r="N22" s="43"/>
      <c r="AC22" s="15"/>
      <c r="AD22" s="130"/>
      <c r="AE22" s="131"/>
      <c r="AF22" s="130"/>
    </row>
    <row r="23" spans="2:32" ht="24.95" customHeight="1" x14ac:dyDescent="0.2">
      <c r="C23" s="114"/>
      <c r="D23" s="114"/>
      <c r="F23" s="40"/>
      <c r="G23" s="40"/>
      <c r="I23" s="40"/>
      <c r="J23" s="40"/>
      <c r="L23" s="115"/>
      <c r="M23" s="115"/>
      <c r="N23" s="43"/>
      <c r="AC23" s="15"/>
      <c r="AD23" s="130"/>
      <c r="AE23" s="131"/>
      <c r="AF23" s="130"/>
    </row>
    <row r="24" spans="2:32" ht="24.95" customHeight="1" x14ac:dyDescent="0.2">
      <c r="C24" s="114"/>
      <c r="D24" s="114"/>
      <c r="F24" s="40"/>
      <c r="G24" s="40"/>
      <c r="I24" s="40"/>
      <c r="J24" s="40"/>
      <c r="L24" s="115"/>
      <c r="M24" s="115"/>
      <c r="N24" s="43"/>
      <c r="AC24" s="15"/>
      <c r="AD24" s="130"/>
      <c r="AE24" s="131"/>
      <c r="AF24" s="130"/>
    </row>
    <row r="25" spans="2:32" ht="24.95" customHeight="1" x14ac:dyDescent="0.2">
      <c r="C25" s="114"/>
      <c r="D25" s="114"/>
      <c r="F25" s="40"/>
      <c r="G25" s="40"/>
      <c r="I25" s="40"/>
      <c r="J25" s="40"/>
      <c r="L25" s="115"/>
      <c r="M25" s="115"/>
      <c r="N25" s="43"/>
      <c r="AC25" s="15"/>
      <c r="AD25" s="130"/>
      <c r="AE25" s="131"/>
      <c r="AF25" s="130"/>
    </row>
    <row r="26" spans="2:32" ht="14.25" x14ac:dyDescent="0.2">
      <c r="V26" s="1"/>
      <c r="AD26" s="130"/>
      <c r="AE26" s="130"/>
      <c r="AF26" s="130"/>
    </row>
    <row r="27" spans="2:32" ht="14.25" x14ac:dyDescent="0.2">
      <c r="B27" s="156" t="s">
        <v>161</v>
      </c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V27" s="1"/>
      <c r="AD27" s="130"/>
      <c r="AE27" s="130"/>
      <c r="AF27" s="104"/>
    </row>
    <row r="28" spans="2:32" ht="14.25" x14ac:dyDescent="0.2"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V28" s="1"/>
      <c r="AD28" s="130"/>
      <c r="AE28" s="130"/>
      <c r="AF28" s="130"/>
    </row>
    <row r="29" spans="2:32" ht="14.25" x14ac:dyDescent="0.2"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V29" s="1"/>
      <c r="AD29" s="130"/>
      <c r="AE29" s="130"/>
      <c r="AF29" s="130"/>
    </row>
    <row r="30" spans="2:32" ht="14.25" x14ac:dyDescent="0.2">
      <c r="V30" s="1"/>
      <c r="AD30" s="130"/>
      <c r="AE30" s="130"/>
      <c r="AF30" s="130"/>
    </row>
    <row r="31" spans="2:32" ht="24.95" customHeight="1" x14ac:dyDescent="0.2">
      <c r="B31" s="33" t="s">
        <v>170</v>
      </c>
      <c r="V31" s="1"/>
      <c r="AD31" s="130"/>
      <c r="AE31" s="130"/>
      <c r="AF31" s="130"/>
    </row>
    <row r="32" spans="2:32" ht="25.5" x14ac:dyDescent="0.2">
      <c r="B32" s="35" t="s">
        <v>93</v>
      </c>
      <c r="C32" s="143" t="s">
        <v>186</v>
      </c>
      <c r="D32" s="143" t="s">
        <v>187</v>
      </c>
      <c r="E32" s="143" t="s">
        <v>188</v>
      </c>
      <c r="F32" s="143" t="s">
        <v>90</v>
      </c>
      <c r="G32" s="143" t="s">
        <v>185</v>
      </c>
      <c r="H32" s="37" t="s">
        <v>132</v>
      </c>
      <c r="I32" s="37" t="s">
        <v>133</v>
      </c>
      <c r="K32" s="43"/>
      <c r="L32" s="44"/>
      <c r="V32" s="1"/>
      <c r="AD32" s="130"/>
      <c r="AE32" s="130"/>
      <c r="AF32" s="130"/>
    </row>
    <row r="33" spans="2:45" ht="14.25" x14ac:dyDescent="0.2">
      <c r="B33" s="30" t="s">
        <v>28</v>
      </c>
      <c r="C33" s="3">
        <f>'[1]2. Tipologia clientela'!C9</f>
        <v>12223</v>
      </c>
      <c r="D33" s="3">
        <f>'[1]2. Tipologia clientela'!D9</f>
        <v>14216</v>
      </c>
      <c r="E33" s="3">
        <f>'[1]2. Tipologia clientela'!E9</f>
        <v>11433</v>
      </c>
      <c r="F33" s="3">
        <f>'[1]2. Tipologia clientela'!F9</f>
        <v>12438</v>
      </c>
      <c r="G33" s="3">
        <f>'[1]2. Tipologia clientela'!G9</f>
        <v>16319</v>
      </c>
      <c r="H33" s="3">
        <f>G33-C33</f>
        <v>4096</v>
      </c>
      <c r="I33" s="11">
        <f>(G33-C33)/C33</f>
        <v>0.33510594780332159</v>
      </c>
      <c r="V33" s="1"/>
      <c r="AD33" s="130"/>
      <c r="AE33" s="130"/>
      <c r="AF33" s="130"/>
    </row>
    <row r="34" spans="2:45" x14ac:dyDescent="0.2">
      <c r="B34" s="30" t="s">
        <v>29</v>
      </c>
      <c r="C34" s="3">
        <f>'[1]2. Tipologia clientela'!C10</f>
        <v>29650</v>
      </c>
      <c r="D34" s="3">
        <f>'[1]2. Tipologia clientela'!D10</f>
        <v>28854</v>
      </c>
      <c r="E34" s="3">
        <f>'[1]2. Tipologia clientela'!E10</f>
        <v>29926</v>
      </c>
      <c r="F34" s="3">
        <f>'[1]2. Tipologia clientela'!F10</f>
        <v>33474</v>
      </c>
      <c r="G34" s="3">
        <f>'[1]2. Tipologia clientela'!G10</f>
        <v>34346</v>
      </c>
      <c r="H34" s="3">
        <f>G34-C34</f>
        <v>4696</v>
      </c>
      <c r="I34" s="11">
        <f>(G34-C34)/C34</f>
        <v>0.15838111298482294</v>
      </c>
      <c r="V34" s="1"/>
    </row>
    <row r="35" spans="2:45" x14ac:dyDescent="0.2">
      <c r="B35" s="30" t="s">
        <v>58</v>
      </c>
      <c r="C35" s="3">
        <f>'[1]2. Tipologia clientela'!C11</f>
        <v>9979</v>
      </c>
      <c r="D35" s="3">
        <f>'[1]2. Tipologia clientela'!D11</f>
        <v>7915</v>
      </c>
      <c r="E35" s="3">
        <f>'[1]2. Tipologia clientela'!E11</f>
        <v>6607</v>
      </c>
      <c r="F35" s="3">
        <f>'[1]2. Tipologia clientela'!F11</f>
        <v>7979</v>
      </c>
      <c r="G35" s="3">
        <f>'[1]2. Tipologia clientela'!G11</f>
        <v>9215</v>
      </c>
      <c r="H35" s="3">
        <f>G35-C35</f>
        <v>-764</v>
      </c>
      <c r="I35" s="11">
        <f>(G35-C35)/C35</f>
        <v>-7.6560777633029362E-2</v>
      </c>
      <c r="V35" s="1"/>
    </row>
    <row r="36" spans="2:45" x14ac:dyDescent="0.2">
      <c r="B36" s="45" t="s">
        <v>31</v>
      </c>
      <c r="C36" s="9">
        <f>SUM(C33:C35)</f>
        <v>51852</v>
      </c>
      <c r="D36" s="9">
        <f>SUM(D33:D35)</f>
        <v>50985</v>
      </c>
      <c r="E36" s="9">
        <f>SUM(E33:E35)</f>
        <v>47966</v>
      </c>
      <c r="F36" s="9">
        <f>SUM(F33:F35)</f>
        <v>53891</v>
      </c>
      <c r="G36" s="9">
        <f>SUM(G33:G35)</f>
        <v>59880</v>
      </c>
      <c r="H36" s="9">
        <f>G36-C36</f>
        <v>8028</v>
      </c>
      <c r="I36" s="46">
        <f>(G36-C36)/C36</f>
        <v>0.15482527192779449</v>
      </c>
      <c r="V36" s="1"/>
    </row>
    <row r="37" spans="2:45" s="1" customFormat="1" ht="24.95" customHeight="1" x14ac:dyDescent="0.2">
      <c r="B37" s="135" t="s">
        <v>126</v>
      </c>
      <c r="C37" s="116"/>
      <c r="D37" s="116"/>
      <c r="E37" s="116"/>
      <c r="F37" s="116"/>
      <c r="G37" s="116"/>
      <c r="H37" s="116"/>
      <c r="I37" s="116"/>
      <c r="J37" s="78"/>
      <c r="K37" s="88"/>
      <c r="L37" s="79"/>
    </row>
    <row r="38" spans="2:45" s="1" customFormat="1" x14ac:dyDescent="0.2">
      <c r="C38" s="79"/>
      <c r="D38" s="79"/>
      <c r="E38" s="79"/>
      <c r="F38" s="79"/>
      <c r="G38" s="79"/>
      <c r="H38" s="79"/>
      <c r="I38" s="88"/>
      <c r="J38" s="79"/>
      <c r="K38" s="88"/>
      <c r="L38" s="79"/>
    </row>
    <row r="39" spans="2:45" s="1" customFormat="1" ht="23.25" x14ac:dyDescent="0.2">
      <c r="B39" s="68"/>
      <c r="C39" s="182" t="s">
        <v>190</v>
      </c>
      <c r="D39" s="182" t="s">
        <v>191</v>
      </c>
      <c r="E39" s="182" t="s">
        <v>192</v>
      </c>
      <c r="F39" s="182" t="s">
        <v>193</v>
      </c>
      <c r="G39" s="182" t="s">
        <v>194</v>
      </c>
      <c r="H39" s="69"/>
      <c r="I39" s="88"/>
      <c r="J39" s="79"/>
      <c r="K39" s="88"/>
      <c r="L39" s="79"/>
    </row>
    <row r="40" spans="2:45" s="1" customFormat="1" x14ac:dyDescent="0.2">
      <c r="B40" s="68" t="s">
        <v>28</v>
      </c>
      <c r="C40" s="70">
        <f>C33/$C$33*100</f>
        <v>100</v>
      </c>
      <c r="D40" s="70">
        <f>D33/$C$33*100</f>
        <v>116.30532602470751</v>
      </c>
      <c r="E40" s="70">
        <f>E33/$C$33*100</f>
        <v>93.536774932504301</v>
      </c>
      <c r="F40" s="70">
        <f>F33/$C$33*100</f>
        <v>101.7589789740653</v>
      </c>
      <c r="G40" s="70">
        <f>G33/$C$33*100</f>
        <v>133.51059478033216</v>
      </c>
      <c r="H40" s="70"/>
      <c r="I40" s="88"/>
      <c r="J40" s="79"/>
      <c r="K40" s="88"/>
      <c r="L40" s="79"/>
    </row>
    <row r="41" spans="2:45" s="1" customFormat="1" x14ac:dyDescent="0.2">
      <c r="B41" s="68" t="s">
        <v>29</v>
      </c>
      <c r="C41" s="70">
        <f>C34/$C$34*100</f>
        <v>100</v>
      </c>
      <c r="D41" s="70">
        <f>D34/$C$34*100</f>
        <v>97.315345699831369</v>
      </c>
      <c r="E41" s="70">
        <f>E34/$C$34*100</f>
        <v>100.93086003372682</v>
      </c>
      <c r="F41" s="70">
        <f>F34/$C$34*100</f>
        <v>112.89713322091062</v>
      </c>
      <c r="G41" s="70">
        <f>G34/$C$34*100</f>
        <v>115.83811129848229</v>
      </c>
      <c r="H41" s="70"/>
      <c r="I41" s="88"/>
      <c r="J41" s="79"/>
      <c r="K41" s="88"/>
      <c r="L41" s="79"/>
    </row>
    <row r="42" spans="2:45" s="1" customFormat="1" x14ac:dyDescent="0.2">
      <c r="B42" s="68" t="s">
        <v>58</v>
      </c>
      <c r="C42" s="70">
        <f>C35/$C$35*100</f>
        <v>100</v>
      </c>
      <c r="D42" s="70">
        <f>D35/$C$35*100</f>
        <v>79.316564786050705</v>
      </c>
      <c r="E42" s="70">
        <f>E35/$C$35*100</f>
        <v>66.209038981861909</v>
      </c>
      <c r="F42" s="70">
        <f>F35/$C$35*100</f>
        <v>79.957911614390227</v>
      </c>
      <c r="G42" s="70">
        <f>G35/$C$35*100</f>
        <v>92.343922236697068</v>
      </c>
      <c r="H42" s="70"/>
      <c r="I42" s="88"/>
      <c r="J42" s="79"/>
      <c r="K42" s="88"/>
      <c r="L42" s="79"/>
    </row>
    <row r="43" spans="2:45" s="1" customFormat="1" x14ac:dyDescent="0.2">
      <c r="B43" s="72"/>
      <c r="C43" s="70"/>
      <c r="D43" s="70"/>
      <c r="E43" s="70"/>
      <c r="F43" s="70"/>
      <c r="G43" s="70"/>
      <c r="H43" s="70"/>
      <c r="I43" s="88"/>
      <c r="J43" s="79"/>
      <c r="K43" s="88"/>
      <c r="L43" s="79"/>
    </row>
    <row r="44" spans="2:45" s="1" customFormat="1" x14ac:dyDescent="0.2">
      <c r="B44" s="10"/>
      <c r="C44" s="79"/>
      <c r="D44" s="79"/>
      <c r="E44" s="79"/>
      <c r="F44" s="79"/>
      <c r="G44" s="79"/>
      <c r="H44" s="79"/>
      <c r="I44" s="88"/>
      <c r="J44" s="79"/>
      <c r="K44" s="88"/>
      <c r="L44" s="79"/>
    </row>
    <row r="45" spans="2:45" s="1" customFormat="1" x14ac:dyDescent="0.2">
      <c r="B45" s="10"/>
      <c r="C45" s="79"/>
      <c r="D45" s="79"/>
      <c r="E45" s="79"/>
      <c r="F45" s="79"/>
      <c r="G45" s="79"/>
      <c r="H45" s="79"/>
      <c r="I45" s="88"/>
      <c r="J45" s="79"/>
      <c r="K45" s="88"/>
      <c r="L45" s="79"/>
    </row>
    <row r="46" spans="2:45" s="1" customFormat="1" x14ac:dyDescent="0.2">
      <c r="B46" s="10"/>
      <c r="C46" s="79"/>
      <c r="D46" s="79"/>
      <c r="E46" s="79"/>
      <c r="F46" s="79"/>
      <c r="G46" s="79"/>
      <c r="H46" s="79"/>
      <c r="I46" s="88"/>
      <c r="J46" s="79"/>
      <c r="K46" s="88"/>
      <c r="L46" s="79"/>
    </row>
    <row r="47" spans="2:45" s="1" customFormat="1" x14ac:dyDescent="0.2"/>
    <row r="48" spans="2:45" s="1" customFormat="1" ht="24.95" customHeight="1" x14ac:dyDescent="0.2">
      <c r="B48" s="80" t="s">
        <v>171</v>
      </c>
      <c r="V48" s="118"/>
      <c r="W48" s="118"/>
      <c r="X48" s="118"/>
      <c r="Y48" s="118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</row>
    <row r="49" spans="2:45" s="1" customFormat="1" ht="25.5" x14ac:dyDescent="0.2">
      <c r="B49" s="2" t="s">
        <v>94</v>
      </c>
      <c r="C49" s="143" t="s">
        <v>186</v>
      </c>
      <c r="D49" s="143" t="s">
        <v>187</v>
      </c>
      <c r="E49" s="143" t="s">
        <v>188</v>
      </c>
      <c r="F49" s="143" t="s">
        <v>90</v>
      </c>
      <c r="G49" s="143" t="s">
        <v>185</v>
      </c>
      <c r="H49" s="83" t="s">
        <v>132</v>
      </c>
      <c r="I49" s="83" t="s">
        <v>133</v>
      </c>
      <c r="K49" s="120"/>
      <c r="L49" s="121"/>
      <c r="V49" s="118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</row>
    <row r="50" spans="2:45" s="1" customFormat="1" x14ac:dyDescent="0.2">
      <c r="B50" s="1" t="s">
        <v>28</v>
      </c>
      <c r="C50" s="88">
        <f>'[1]2. Tipologia clientela'!C15</f>
        <v>10090</v>
      </c>
      <c r="D50" s="88">
        <f>'[1]2. Tipologia clientela'!D15</f>
        <v>10509</v>
      </c>
      <c r="E50" s="88">
        <f>'[1]2. Tipologia clientela'!E15</f>
        <v>10233</v>
      </c>
      <c r="F50" s="88">
        <f>'[1]2. Tipologia clientela'!F15</f>
        <v>10829</v>
      </c>
      <c r="G50" s="88">
        <f>'[1]2. Tipologia clientela'!G15</f>
        <v>13990</v>
      </c>
      <c r="H50" s="88">
        <f>G50-C50</f>
        <v>3900</v>
      </c>
      <c r="I50" s="79">
        <f>(G50-C50)/C50</f>
        <v>0.38652130822596631</v>
      </c>
      <c r="J50" s="88"/>
      <c r="K50" s="89"/>
    </row>
    <row r="51" spans="2:45" s="1" customFormat="1" x14ac:dyDescent="0.2">
      <c r="B51" s="1" t="s">
        <v>29</v>
      </c>
      <c r="C51" s="88">
        <f>'[1]2. Tipologia clientela'!C16</f>
        <v>25365</v>
      </c>
      <c r="D51" s="88">
        <f>'[1]2. Tipologia clientela'!D16</f>
        <v>25145</v>
      </c>
      <c r="E51" s="88">
        <f>'[1]2. Tipologia clientela'!E16</f>
        <v>24723</v>
      </c>
      <c r="F51" s="88">
        <f>'[1]2. Tipologia clientela'!F16</f>
        <v>29737</v>
      </c>
      <c r="G51" s="88">
        <f>'[1]2. Tipologia clientela'!G16</f>
        <v>33134</v>
      </c>
      <c r="H51" s="88">
        <f>G51-C51</f>
        <v>7769</v>
      </c>
      <c r="I51" s="79">
        <f>(G51-C51)/C51</f>
        <v>0.30628819239109006</v>
      </c>
      <c r="J51" s="88"/>
      <c r="K51" s="89"/>
    </row>
    <row r="52" spans="2:45" s="1" customFormat="1" x14ac:dyDescent="0.2">
      <c r="B52" s="1" t="s">
        <v>58</v>
      </c>
      <c r="C52" s="88">
        <f>'[1]2. Tipologia clientela'!C17</f>
        <v>9826</v>
      </c>
      <c r="D52" s="88">
        <f>'[1]2. Tipologia clientela'!D17</f>
        <v>8768</v>
      </c>
      <c r="E52" s="88">
        <f>'[1]2. Tipologia clientela'!E17</f>
        <v>7125</v>
      </c>
      <c r="F52" s="88">
        <f>'[1]2. Tipologia clientela'!F17</f>
        <v>8207</v>
      </c>
      <c r="G52" s="88">
        <f>'[1]2. Tipologia clientela'!G17</f>
        <v>9564</v>
      </c>
      <c r="H52" s="88">
        <f>G52-C52</f>
        <v>-262</v>
      </c>
      <c r="I52" s="79">
        <f>(G52-C52)/C52</f>
        <v>-2.6663952778343172E-2</v>
      </c>
      <c r="J52" s="88"/>
      <c r="K52" s="89"/>
    </row>
    <row r="53" spans="2:45" s="1" customFormat="1" ht="14.25" x14ac:dyDescent="0.2">
      <c r="B53" s="136" t="s">
        <v>31</v>
      </c>
      <c r="C53" s="84">
        <f>SUM(C50:C52)</f>
        <v>45281</v>
      </c>
      <c r="D53" s="84">
        <f>SUM(D50:D52)</f>
        <v>44422</v>
      </c>
      <c r="E53" s="84">
        <f>SUM(E50:E52)</f>
        <v>42081</v>
      </c>
      <c r="F53" s="84">
        <f>SUM(F50:F52)</f>
        <v>48773</v>
      </c>
      <c r="G53" s="84">
        <f>SUM(G50:G52)</f>
        <v>56688</v>
      </c>
      <c r="H53" s="84">
        <f>G53-C53</f>
        <v>11407</v>
      </c>
      <c r="I53" s="85">
        <f>(G53-C53)/C53</f>
        <v>0.25191581458006668</v>
      </c>
      <c r="J53" s="88"/>
      <c r="K53" s="89"/>
      <c r="V53" s="118"/>
      <c r="W53" s="118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</row>
    <row r="54" spans="2:45" s="1" customFormat="1" ht="24.95" customHeight="1" x14ac:dyDescent="0.2">
      <c r="B54" s="135" t="s">
        <v>126</v>
      </c>
      <c r="C54" s="116"/>
      <c r="D54" s="116"/>
      <c r="E54" s="116"/>
      <c r="F54" s="116"/>
      <c r="G54" s="116"/>
      <c r="H54" s="116"/>
      <c r="I54" s="116"/>
      <c r="J54" s="78"/>
      <c r="K54" s="88"/>
      <c r="L54" s="79"/>
      <c r="V54" s="118"/>
      <c r="W54" s="118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</row>
    <row r="55" spans="2:45" s="1" customFormat="1" ht="14.25" x14ac:dyDescent="0.2">
      <c r="C55" s="88"/>
      <c r="D55" s="88"/>
      <c r="E55" s="88"/>
      <c r="F55" s="88"/>
      <c r="G55" s="88"/>
      <c r="H55" s="88"/>
      <c r="I55" s="88"/>
      <c r="J55" s="79"/>
      <c r="K55" s="88"/>
      <c r="L55" s="79"/>
      <c r="V55" s="118"/>
      <c r="W55" s="118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</row>
    <row r="56" spans="2:45" s="1" customFormat="1" ht="23.25" x14ac:dyDescent="0.2">
      <c r="B56" s="68"/>
      <c r="C56" s="182" t="s">
        <v>190</v>
      </c>
      <c r="D56" s="182" t="s">
        <v>191</v>
      </c>
      <c r="E56" s="182" t="s">
        <v>192</v>
      </c>
      <c r="F56" s="182" t="s">
        <v>193</v>
      </c>
      <c r="G56" s="182" t="s">
        <v>194</v>
      </c>
      <c r="H56" s="69"/>
      <c r="I56" s="70"/>
      <c r="J56" s="79"/>
      <c r="K56" s="88"/>
      <c r="L56" s="79"/>
      <c r="V56" s="118"/>
      <c r="W56" s="118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</row>
    <row r="57" spans="2:45" s="1" customFormat="1" ht="14.25" x14ac:dyDescent="0.2">
      <c r="B57" s="68" t="s">
        <v>28</v>
      </c>
      <c r="C57" s="70">
        <f>C50/$C$50*100</f>
        <v>100</v>
      </c>
      <c r="D57" s="70">
        <f>D50/$C$50*100</f>
        <v>104.15262636273539</v>
      </c>
      <c r="E57" s="70">
        <f>E50/$C$50*100</f>
        <v>101.41724479682854</v>
      </c>
      <c r="F57" s="70">
        <f>F50/$C$50*100</f>
        <v>107.32408325074331</v>
      </c>
      <c r="G57" s="70">
        <f>G50/$C$50*100</f>
        <v>138.65213082259663</v>
      </c>
      <c r="H57" s="70"/>
      <c r="I57" s="70"/>
      <c r="J57" s="79"/>
      <c r="K57" s="88"/>
      <c r="L57" s="79"/>
      <c r="V57" s="118"/>
      <c r="W57" s="118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</row>
    <row r="58" spans="2:45" s="1" customFormat="1" ht="14.25" x14ac:dyDescent="0.2">
      <c r="B58" s="68" t="s">
        <v>29</v>
      </c>
      <c r="C58" s="70">
        <f>C51/$C$51*100</f>
        <v>100</v>
      </c>
      <c r="D58" s="70">
        <f>D51/$C$51*100</f>
        <v>99.132663118470333</v>
      </c>
      <c r="E58" s="70">
        <f>E51/$C$51*100</f>
        <v>97.4689532820816</v>
      </c>
      <c r="F58" s="70">
        <f>F51/$C$51*100</f>
        <v>117.23634930021683</v>
      </c>
      <c r="G58" s="70">
        <f>G51/$C$51*100</f>
        <v>130.62881923910902</v>
      </c>
      <c r="H58" s="70"/>
      <c r="I58" s="70"/>
      <c r="J58" s="79"/>
      <c r="K58" s="88"/>
      <c r="L58" s="79"/>
      <c r="V58" s="118"/>
      <c r="W58" s="118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</row>
    <row r="59" spans="2:45" s="1" customFormat="1" ht="14.25" x14ac:dyDescent="0.2">
      <c r="B59" s="68" t="s">
        <v>58</v>
      </c>
      <c r="C59" s="70">
        <f>C52/$C$52*100</f>
        <v>100</v>
      </c>
      <c r="D59" s="70">
        <f>D52/$C$52*100</f>
        <v>89.232648076531646</v>
      </c>
      <c r="E59" s="70">
        <f>E52/$C$52*100</f>
        <v>72.51170364339508</v>
      </c>
      <c r="F59" s="70">
        <f>F52/$C$52*100</f>
        <v>83.523305515978024</v>
      </c>
      <c r="G59" s="70">
        <f>G52/$C$52*100</f>
        <v>97.333604722165674</v>
      </c>
      <c r="H59" s="70"/>
      <c r="I59" s="70"/>
      <c r="J59" s="79"/>
      <c r="K59" s="88"/>
      <c r="L59" s="79"/>
      <c r="V59" s="118"/>
      <c r="W59" s="118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</row>
    <row r="60" spans="2:45" s="1" customFormat="1" ht="14.25" x14ac:dyDescent="0.2">
      <c r="B60" s="72"/>
      <c r="C60" s="70"/>
      <c r="D60" s="70"/>
      <c r="E60" s="70"/>
      <c r="F60" s="70"/>
      <c r="G60" s="70"/>
      <c r="H60" s="70"/>
      <c r="I60" s="70"/>
      <c r="J60" s="79"/>
      <c r="K60" s="88"/>
      <c r="L60" s="79"/>
      <c r="V60" s="118"/>
      <c r="W60" s="118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</row>
    <row r="61" spans="2:45" s="1" customFormat="1" x14ac:dyDescent="0.2"/>
    <row r="62" spans="2:45" s="1" customFormat="1" x14ac:dyDescent="0.2"/>
    <row r="63" spans="2:45" s="1" customFormat="1" x14ac:dyDescent="0.2"/>
    <row r="64" spans="2:45" s="1" customFormat="1" ht="24.95" customHeight="1" x14ac:dyDescent="0.2">
      <c r="B64" s="80" t="s">
        <v>172</v>
      </c>
      <c r="V64" s="118"/>
      <c r="W64" s="118"/>
      <c r="X64" s="118"/>
      <c r="Y64" s="118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</row>
    <row r="65" spans="2:45" s="1" customFormat="1" ht="25.5" x14ac:dyDescent="0.2">
      <c r="B65" s="2" t="s">
        <v>95</v>
      </c>
      <c r="C65" s="143" t="s">
        <v>186</v>
      </c>
      <c r="D65" s="143" t="s">
        <v>187</v>
      </c>
      <c r="E65" s="143" t="s">
        <v>188</v>
      </c>
      <c r="F65" s="143" t="s">
        <v>90</v>
      </c>
      <c r="G65" s="143" t="s">
        <v>185</v>
      </c>
      <c r="H65" s="83" t="s">
        <v>135</v>
      </c>
      <c r="K65" s="120"/>
      <c r="L65" s="121"/>
      <c r="V65" s="118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</row>
    <row r="66" spans="2:45" s="1" customFormat="1" x14ac:dyDescent="0.2">
      <c r="B66" s="1" t="s">
        <v>28</v>
      </c>
      <c r="C66" s="88">
        <f t="shared" ref="C66:G69" si="2">C33-C50</f>
        <v>2133</v>
      </c>
      <c r="D66" s="88">
        <f t="shared" si="2"/>
        <v>3707</v>
      </c>
      <c r="E66" s="88">
        <f t="shared" si="2"/>
        <v>1200</v>
      </c>
      <c r="F66" s="88">
        <f t="shared" si="2"/>
        <v>1609</v>
      </c>
      <c r="G66" s="88">
        <f t="shared" si="2"/>
        <v>2329</v>
      </c>
      <c r="H66" s="88">
        <f t="shared" ref="H66:H69" si="3">G66-C66</f>
        <v>196</v>
      </c>
      <c r="J66" s="88"/>
      <c r="K66" s="89"/>
    </row>
    <row r="67" spans="2:45" s="1" customFormat="1" x14ac:dyDescent="0.2">
      <c r="B67" s="1" t="s">
        <v>29</v>
      </c>
      <c r="C67" s="88">
        <f t="shared" si="2"/>
        <v>4285</v>
      </c>
      <c r="D67" s="88">
        <f t="shared" si="2"/>
        <v>3709</v>
      </c>
      <c r="E67" s="88">
        <f t="shared" si="2"/>
        <v>5203</v>
      </c>
      <c r="F67" s="88">
        <f t="shared" si="2"/>
        <v>3737</v>
      </c>
      <c r="G67" s="88">
        <f t="shared" si="2"/>
        <v>1212</v>
      </c>
      <c r="H67" s="88">
        <f t="shared" si="3"/>
        <v>-3073</v>
      </c>
      <c r="J67" s="88"/>
      <c r="K67" s="89"/>
    </row>
    <row r="68" spans="2:45" s="1" customFormat="1" x14ac:dyDescent="0.2">
      <c r="B68" s="1" t="s">
        <v>58</v>
      </c>
      <c r="C68" s="88">
        <f t="shared" si="2"/>
        <v>153</v>
      </c>
      <c r="D68" s="88">
        <f t="shared" si="2"/>
        <v>-853</v>
      </c>
      <c r="E68" s="88">
        <f t="shared" si="2"/>
        <v>-518</v>
      </c>
      <c r="F68" s="88">
        <f t="shared" si="2"/>
        <v>-228</v>
      </c>
      <c r="G68" s="88">
        <f t="shared" si="2"/>
        <v>-349</v>
      </c>
      <c r="H68" s="88">
        <f t="shared" si="3"/>
        <v>-502</v>
      </c>
      <c r="J68" s="88"/>
      <c r="K68" s="89"/>
    </row>
    <row r="69" spans="2:45" s="1" customFormat="1" ht="14.25" x14ac:dyDescent="0.2">
      <c r="B69" s="136" t="s">
        <v>31</v>
      </c>
      <c r="C69" s="84">
        <f t="shared" si="2"/>
        <v>6571</v>
      </c>
      <c r="D69" s="84">
        <f t="shared" si="2"/>
        <v>6563</v>
      </c>
      <c r="E69" s="84">
        <f t="shared" si="2"/>
        <v>5885</v>
      </c>
      <c r="F69" s="84">
        <f t="shared" si="2"/>
        <v>5118</v>
      </c>
      <c r="G69" s="84">
        <f t="shared" si="2"/>
        <v>3192</v>
      </c>
      <c r="H69" s="84">
        <f t="shared" si="3"/>
        <v>-3379</v>
      </c>
      <c r="J69" s="88"/>
      <c r="K69" s="89"/>
      <c r="V69" s="118"/>
      <c r="W69" s="118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</row>
    <row r="70" spans="2:45" s="1" customFormat="1" ht="24.95" customHeight="1" x14ac:dyDescent="0.2">
      <c r="B70" s="135" t="s">
        <v>126</v>
      </c>
      <c r="C70" s="116"/>
      <c r="D70" s="116"/>
      <c r="E70" s="116"/>
      <c r="F70" s="116"/>
      <c r="G70" s="116"/>
      <c r="H70" s="116"/>
      <c r="J70" s="78"/>
      <c r="K70" s="88"/>
      <c r="L70" s="79"/>
      <c r="V70" s="118"/>
      <c r="W70" s="118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</row>
    <row r="71" spans="2:45" s="1" customFormat="1" ht="14.25" x14ac:dyDescent="0.2">
      <c r="C71" s="88"/>
      <c r="D71" s="88"/>
      <c r="E71" s="88"/>
      <c r="F71" s="88"/>
      <c r="G71" s="88"/>
      <c r="H71" s="88"/>
      <c r="I71" s="88"/>
      <c r="J71" s="79"/>
      <c r="K71" s="88"/>
      <c r="L71" s="79"/>
      <c r="V71" s="118"/>
      <c r="W71" s="118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</row>
    <row r="72" spans="2:45" s="1" customFormat="1" ht="14.25" x14ac:dyDescent="0.2">
      <c r="B72" s="68"/>
      <c r="C72" s="68"/>
      <c r="D72" s="68"/>
      <c r="E72" s="68"/>
      <c r="F72" s="68"/>
      <c r="G72" s="69"/>
      <c r="H72" s="117"/>
      <c r="I72" s="88"/>
      <c r="J72" s="79"/>
      <c r="K72" s="88"/>
      <c r="L72" s="79"/>
      <c r="V72" s="118"/>
      <c r="W72" s="118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</row>
    <row r="73" spans="2:45" s="1" customFormat="1" ht="23.25" x14ac:dyDescent="0.2">
      <c r="B73" s="68"/>
      <c r="C73" s="182" t="s">
        <v>190</v>
      </c>
      <c r="D73" s="182" t="s">
        <v>191</v>
      </c>
      <c r="E73" s="182" t="s">
        <v>192</v>
      </c>
      <c r="F73" s="182" t="s">
        <v>193</v>
      </c>
      <c r="G73" s="182" t="s">
        <v>194</v>
      </c>
      <c r="H73" s="88"/>
      <c r="I73" s="88"/>
      <c r="J73" s="79"/>
      <c r="K73" s="88"/>
      <c r="L73" s="79"/>
      <c r="V73" s="118"/>
      <c r="W73" s="118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</row>
    <row r="74" spans="2:45" s="1" customFormat="1" ht="14.25" x14ac:dyDescent="0.2">
      <c r="B74" s="68" t="s">
        <v>28</v>
      </c>
      <c r="C74" s="70">
        <f>C66/$C$66*100</f>
        <v>100</v>
      </c>
      <c r="D74" s="70">
        <f>D66/$C$66*100</f>
        <v>173.79278012189405</v>
      </c>
      <c r="E74" s="70">
        <f>E66/$C$66*100</f>
        <v>56.258790436005626</v>
      </c>
      <c r="F74" s="70">
        <f>F66/$C$66*100</f>
        <v>75.433661509610872</v>
      </c>
      <c r="G74" s="70">
        <f>G66/$C$66*100</f>
        <v>109.18893577121425</v>
      </c>
      <c r="H74" s="88"/>
      <c r="I74" s="88"/>
      <c r="J74" s="79"/>
      <c r="K74" s="88"/>
      <c r="L74" s="79"/>
      <c r="V74" s="118"/>
      <c r="W74" s="118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</row>
    <row r="75" spans="2:45" s="1" customFormat="1" ht="14.25" x14ac:dyDescent="0.2">
      <c r="B75" s="68" t="s">
        <v>29</v>
      </c>
      <c r="C75" s="70">
        <f>C67/$C$67*100</f>
        <v>100</v>
      </c>
      <c r="D75" s="70">
        <f>D67/$C$67*100</f>
        <v>86.557759626604437</v>
      </c>
      <c r="E75" s="70">
        <f>E67/$C$67*100</f>
        <v>121.42357059509918</v>
      </c>
      <c r="F75" s="70">
        <f>F67/$C$67*100</f>
        <v>87.211201866977831</v>
      </c>
      <c r="G75" s="70">
        <f>G67/$C$67*100</f>
        <v>28.284714119019839</v>
      </c>
      <c r="H75" s="88"/>
      <c r="I75" s="88"/>
      <c r="J75" s="79"/>
      <c r="K75" s="88"/>
      <c r="L75" s="79"/>
      <c r="V75" s="118"/>
      <c r="W75" s="118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</row>
    <row r="76" spans="2:45" s="1" customFormat="1" ht="14.25" x14ac:dyDescent="0.2">
      <c r="B76" s="68" t="s">
        <v>58</v>
      </c>
      <c r="C76" s="70">
        <f>C68/$C$68*100</f>
        <v>100</v>
      </c>
      <c r="D76" s="70">
        <f>D68/$C$68*100</f>
        <v>-557.51633986928107</v>
      </c>
      <c r="E76" s="70">
        <f>E68/$C$68*100</f>
        <v>-338.56209150326799</v>
      </c>
      <c r="F76" s="70">
        <f>F68/$C$68*100</f>
        <v>-149.01960784313727</v>
      </c>
      <c r="G76" s="70">
        <f>G68/$C$68*100</f>
        <v>-228.10457516339869</v>
      </c>
      <c r="H76" s="88"/>
      <c r="I76" s="88"/>
      <c r="J76" s="79"/>
      <c r="K76" s="88"/>
      <c r="L76" s="79"/>
      <c r="V76" s="118"/>
      <c r="W76" s="118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</row>
    <row r="77" spans="2:45" s="1" customFormat="1" ht="14.25" x14ac:dyDescent="0.2">
      <c r="B77" s="68"/>
      <c r="C77" s="70"/>
      <c r="D77" s="70"/>
      <c r="E77" s="70"/>
      <c r="F77" s="70"/>
      <c r="G77" s="70"/>
      <c r="H77" s="88"/>
      <c r="I77" s="88"/>
      <c r="J77" s="79"/>
      <c r="K77" s="88"/>
      <c r="L77" s="79"/>
      <c r="V77" s="118"/>
      <c r="W77" s="118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</row>
    <row r="78" spans="2:45" s="1" customFormat="1" x14ac:dyDescent="0.2">
      <c r="B78" s="68"/>
      <c r="C78" s="68"/>
      <c r="D78" s="68"/>
      <c r="E78" s="68"/>
      <c r="F78" s="68"/>
      <c r="G78" s="68"/>
    </row>
    <row r="79" spans="2:45" s="1" customFormat="1" x14ac:dyDescent="0.2">
      <c r="B79" s="68"/>
      <c r="C79" s="68"/>
      <c r="D79" s="68"/>
      <c r="E79" s="68"/>
      <c r="F79" s="68"/>
      <c r="G79" s="68"/>
    </row>
    <row r="80" spans="2:45" s="1" customFormat="1" x14ac:dyDescent="0.2"/>
    <row r="81" spans="2:7" s="1" customFormat="1" x14ac:dyDescent="0.2"/>
    <row r="82" spans="2:7" s="1" customFormat="1" x14ac:dyDescent="0.2">
      <c r="B82" s="139"/>
      <c r="C82" s="88"/>
      <c r="D82" s="88"/>
      <c r="E82" s="88"/>
      <c r="F82" s="88"/>
      <c r="G82" s="88"/>
    </row>
    <row r="83" spans="2:7" s="1" customFormat="1" x14ac:dyDescent="0.2"/>
    <row r="84" spans="2:7" s="1" customFormat="1" x14ac:dyDescent="0.2"/>
  </sheetData>
  <sheetProtection sheet="1" objects="1" scenarios="1"/>
  <mergeCells count="6">
    <mergeCell ref="B27:T29"/>
    <mergeCell ref="B2:T4"/>
    <mergeCell ref="C7:E7"/>
    <mergeCell ref="F7:H7"/>
    <mergeCell ref="I7:J7"/>
    <mergeCell ref="O7:Q7"/>
  </mergeCells>
  <pageMargins left="0.7" right="0.7" top="0.75" bottom="0.75" header="0.3" footer="0.3"/>
  <pageSetup paperSize="9" scale="4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13361-C770-49E9-8D69-5EFB093A25A3}">
  <sheetPr codeName="Foglio8">
    <tabColor theme="0"/>
    <pageSetUpPr fitToPage="1"/>
  </sheetPr>
  <dimension ref="B2:AS105"/>
  <sheetViews>
    <sheetView zoomScaleNormal="100" zoomScalePageLayoutView="125" workbookViewId="0">
      <selection activeCell="I20" sqref="I20"/>
    </sheetView>
  </sheetViews>
  <sheetFormatPr defaultColWidth="8.75" defaultRowHeight="12.75" x14ac:dyDescent="0.2"/>
  <cols>
    <col min="1" max="1" width="4.125" style="30" customWidth="1"/>
    <col min="2" max="2" width="18.875" style="30" customWidth="1"/>
    <col min="3" max="7" width="8.625" style="30" bestFit="1" customWidth="1"/>
    <col min="8" max="8" width="8.125" style="30" customWidth="1"/>
    <col min="9" max="9" width="8.625" style="30" bestFit="1" customWidth="1"/>
    <col min="10" max="10" width="10" style="30" customWidth="1"/>
    <col min="11" max="11" width="8.125" style="30" customWidth="1"/>
    <col min="12" max="12" width="8.625" style="30" bestFit="1" customWidth="1"/>
    <col min="13" max="20" width="8.125" style="30" customWidth="1"/>
    <col min="21" max="23" width="8.75" style="30"/>
    <col min="24" max="28" width="9.75" style="30" bestFit="1" customWidth="1"/>
    <col min="29" max="16384" width="8.75" style="30"/>
  </cols>
  <sheetData>
    <row r="2" spans="2:44" ht="15" customHeight="1" x14ac:dyDescent="0.2">
      <c r="B2" s="156" t="s">
        <v>146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</row>
    <row r="3" spans="2:44" x14ac:dyDescent="0.2"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</row>
    <row r="4" spans="2:44" x14ac:dyDescent="0.2"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</row>
    <row r="5" spans="2:44" ht="13.5" customHeight="1" x14ac:dyDescent="0.2">
      <c r="C5" s="31"/>
      <c r="D5" s="31"/>
      <c r="E5" s="31"/>
      <c r="F5" s="31"/>
      <c r="G5" s="31"/>
      <c r="H5" s="31"/>
      <c r="I5" s="31"/>
      <c r="J5" s="31"/>
      <c r="K5" s="31"/>
      <c r="L5" s="31"/>
      <c r="O5" s="30" t="s">
        <v>23</v>
      </c>
      <c r="V5" s="105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</row>
    <row r="6" spans="2:44" s="40" customFormat="1" ht="24.95" customHeight="1" x14ac:dyDescent="0.2">
      <c r="B6" s="33" t="s">
        <v>155</v>
      </c>
      <c r="C6" s="31"/>
      <c r="D6" s="31"/>
      <c r="E6" s="31"/>
      <c r="F6" s="31"/>
      <c r="G6" s="31"/>
      <c r="H6" s="31"/>
      <c r="I6" s="31"/>
      <c r="J6" s="31"/>
      <c r="K6" s="43"/>
      <c r="L6" s="43"/>
      <c r="M6" s="43"/>
      <c r="N6" s="43"/>
      <c r="O6" s="31"/>
      <c r="P6" s="31"/>
      <c r="Q6" s="31"/>
      <c r="V6" s="16"/>
      <c r="W6" s="30"/>
      <c r="X6" s="30"/>
      <c r="Y6" s="30"/>
      <c r="Z6" s="30"/>
      <c r="AA6" s="30"/>
      <c r="AB6" s="30"/>
      <c r="AC6" s="30"/>
      <c r="AD6" s="30"/>
      <c r="AE6" s="106"/>
      <c r="AF6" s="106"/>
      <c r="AG6" s="106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</row>
    <row r="7" spans="2:44" ht="24.75" customHeight="1" x14ac:dyDescent="0.2">
      <c r="B7" s="123" t="s">
        <v>27</v>
      </c>
      <c r="C7" s="168" t="s">
        <v>86</v>
      </c>
      <c r="D7" s="168"/>
      <c r="E7" s="168"/>
      <c r="F7" s="181" t="s">
        <v>87</v>
      </c>
      <c r="G7" s="181"/>
      <c r="H7" s="181"/>
      <c r="I7" s="181" t="s">
        <v>88</v>
      </c>
      <c r="J7" s="181"/>
      <c r="K7" s="43"/>
      <c r="L7" s="43"/>
      <c r="M7" s="43"/>
      <c r="N7" s="43"/>
      <c r="O7" s="164"/>
      <c r="P7" s="164"/>
      <c r="Q7" s="164"/>
      <c r="AE7" s="106"/>
      <c r="AF7" s="106"/>
    </row>
    <row r="8" spans="2:44" ht="35.1" customHeight="1" x14ac:dyDescent="0.2">
      <c r="B8" s="107"/>
      <c r="C8" s="36" t="s">
        <v>185</v>
      </c>
      <c r="D8" s="37" t="s">
        <v>130</v>
      </c>
      <c r="E8" s="37" t="s">
        <v>131</v>
      </c>
      <c r="F8" s="36" t="s">
        <v>185</v>
      </c>
      <c r="G8" s="37" t="s">
        <v>130</v>
      </c>
      <c r="H8" s="37" t="s">
        <v>131</v>
      </c>
      <c r="I8" s="36" t="s">
        <v>185</v>
      </c>
      <c r="J8" s="37" t="s">
        <v>134</v>
      </c>
      <c r="K8" s="43"/>
      <c r="L8" s="43"/>
      <c r="M8" s="43"/>
      <c r="N8" s="43"/>
      <c r="O8" s="48"/>
      <c r="P8" s="43"/>
      <c r="Q8" s="43"/>
      <c r="AE8" s="106"/>
      <c r="AF8" s="106"/>
    </row>
    <row r="9" spans="2:44" ht="14.25" x14ac:dyDescent="0.2">
      <c r="B9" s="113" t="s">
        <v>59</v>
      </c>
      <c r="C9" s="8">
        <f>G28</f>
        <v>8406</v>
      </c>
      <c r="D9" s="3">
        <f>G28-F28</f>
        <v>1504</v>
      </c>
      <c r="E9" s="11">
        <f>(G28-F28)/F28</f>
        <v>0.21790785279629094</v>
      </c>
      <c r="F9" s="8">
        <f>G52</f>
        <v>9778</v>
      </c>
      <c r="G9" s="3">
        <f>G52-F52</f>
        <v>2969</v>
      </c>
      <c r="H9" s="11">
        <f>(G52-F52)/F52</f>
        <v>0.4360405345865766</v>
      </c>
      <c r="I9" s="8">
        <f>G76</f>
        <v>-1372</v>
      </c>
      <c r="J9" s="3">
        <f>G76-F76</f>
        <v>-1465</v>
      </c>
      <c r="K9" s="43"/>
      <c r="L9" s="43"/>
      <c r="M9" s="43"/>
      <c r="N9" s="43"/>
      <c r="O9" s="3"/>
      <c r="P9" s="12"/>
      <c r="Q9" s="13"/>
      <c r="AE9" s="16"/>
      <c r="AF9" s="16"/>
    </row>
    <row r="10" spans="2:44" ht="14.25" x14ac:dyDescent="0.2">
      <c r="B10" s="113" t="s">
        <v>66</v>
      </c>
      <c r="C10" s="8">
        <f t="shared" ref="C10:C16" si="0">G29</f>
        <v>364</v>
      </c>
      <c r="D10" s="3">
        <f t="shared" ref="D10:D16" si="1">G29-F29</f>
        <v>45</v>
      </c>
      <c r="E10" s="11">
        <f t="shared" ref="E10:E16" si="2">(G29-F29)/F29</f>
        <v>0.14106583072100312</v>
      </c>
      <c r="F10" s="8">
        <f t="shared" ref="F10:F16" si="3">G53</f>
        <v>561</v>
      </c>
      <c r="G10" s="3">
        <f t="shared" ref="G10:G16" si="4">G53-F53</f>
        <v>46</v>
      </c>
      <c r="H10" s="11">
        <f t="shared" ref="H10:H16" si="5">(G53-F53)/F53</f>
        <v>8.9320388349514557E-2</v>
      </c>
      <c r="I10" s="8">
        <f t="shared" ref="I10:I16" si="6">G77</f>
        <v>-197</v>
      </c>
      <c r="J10" s="3">
        <f t="shared" ref="J10:J16" si="7">G77-F77</f>
        <v>-1</v>
      </c>
      <c r="K10" s="43"/>
      <c r="L10" s="43"/>
      <c r="M10" s="43"/>
      <c r="N10" s="43"/>
      <c r="O10" s="3"/>
      <c r="P10" s="12"/>
      <c r="Q10" s="13"/>
      <c r="AE10" s="16"/>
      <c r="AF10" s="16"/>
    </row>
    <row r="11" spans="2:44" ht="14.25" customHeight="1" x14ac:dyDescent="0.2">
      <c r="B11" s="113" t="s">
        <v>67</v>
      </c>
      <c r="C11" s="8">
        <f t="shared" si="0"/>
        <v>7903</v>
      </c>
      <c r="D11" s="3">
        <f t="shared" si="1"/>
        <v>3267</v>
      </c>
      <c r="E11" s="11">
        <f t="shared" si="2"/>
        <v>0.70470232959447798</v>
      </c>
      <c r="F11" s="8">
        <f t="shared" si="3"/>
        <v>4364</v>
      </c>
      <c r="G11" s="3">
        <f t="shared" si="4"/>
        <v>934</v>
      </c>
      <c r="H11" s="11">
        <f t="shared" si="5"/>
        <v>0.27230320699708455</v>
      </c>
      <c r="I11" s="8">
        <f t="shared" si="6"/>
        <v>3539</v>
      </c>
      <c r="J11" s="3">
        <f t="shared" si="7"/>
        <v>2333</v>
      </c>
      <c r="K11" s="43"/>
      <c r="L11" s="43"/>
      <c r="M11" s="43"/>
      <c r="N11" s="43"/>
      <c r="O11" s="3"/>
      <c r="P11" s="12"/>
      <c r="Q11" s="13"/>
      <c r="AE11" s="16"/>
      <c r="AF11" s="16"/>
    </row>
    <row r="12" spans="2:44" ht="14.25" x14ac:dyDescent="0.2">
      <c r="B12" s="113" t="s">
        <v>62</v>
      </c>
      <c r="C12" s="8">
        <f t="shared" si="0"/>
        <v>15314</v>
      </c>
      <c r="D12" s="3">
        <f t="shared" si="1"/>
        <v>579</v>
      </c>
      <c r="E12" s="11">
        <f t="shared" si="2"/>
        <v>3.9294197488971838E-2</v>
      </c>
      <c r="F12" s="8">
        <f t="shared" si="3"/>
        <v>13833</v>
      </c>
      <c r="G12" s="3">
        <f t="shared" si="4"/>
        <v>665</v>
      </c>
      <c r="H12" s="11">
        <f t="shared" si="5"/>
        <v>5.0501215066828677E-2</v>
      </c>
      <c r="I12" s="8">
        <f t="shared" si="6"/>
        <v>1481</v>
      </c>
      <c r="J12" s="3">
        <f t="shared" si="7"/>
        <v>-86</v>
      </c>
      <c r="K12" s="43"/>
      <c r="L12" s="43"/>
      <c r="M12" s="43"/>
      <c r="N12" s="43"/>
      <c r="O12" s="3"/>
      <c r="P12" s="12"/>
      <c r="Q12" s="13"/>
      <c r="AE12" s="16"/>
      <c r="AF12" s="16"/>
    </row>
    <row r="13" spans="2:44" ht="14.25" x14ac:dyDescent="0.2">
      <c r="B13" s="113" t="s">
        <v>68</v>
      </c>
      <c r="C13" s="8">
        <f t="shared" si="0"/>
        <v>6371</v>
      </c>
      <c r="D13" s="3">
        <f t="shared" si="1"/>
        <v>-162</v>
      </c>
      <c r="E13" s="11">
        <f t="shared" si="2"/>
        <v>-2.4797183529771928E-2</v>
      </c>
      <c r="F13" s="8">
        <f t="shared" si="3"/>
        <v>6733</v>
      </c>
      <c r="G13" s="3">
        <f t="shared" si="4"/>
        <v>777</v>
      </c>
      <c r="H13" s="11">
        <f t="shared" si="5"/>
        <v>0.13045668233713903</v>
      </c>
      <c r="I13" s="8">
        <f t="shared" si="6"/>
        <v>-362</v>
      </c>
      <c r="J13" s="3">
        <f t="shared" si="7"/>
        <v>-939</v>
      </c>
      <c r="K13" s="43"/>
      <c r="L13" s="43"/>
      <c r="M13" s="43"/>
      <c r="N13" s="43"/>
      <c r="AE13" s="105"/>
      <c r="AF13" s="106"/>
    </row>
    <row r="14" spans="2:44" ht="14.25" x14ac:dyDescent="0.2">
      <c r="B14" s="113" t="s">
        <v>69</v>
      </c>
      <c r="C14" s="8">
        <f t="shared" si="0"/>
        <v>674</v>
      </c>
      <c r="D14" s="3">
        <f t="shared" si="1"/>
        <v>178</v>
      </c>
      <c r="E14" s="11">
        <f t="shared" si="2"/>
        <v>0.3588709677419355</v>
      </c>
      <c r="F14" s="8">
        <f t="shared" si="3"/>
        <v>221</v>
      </c>
      <c r="G14" s="3">
        <f t="shared" si="4"/>
        <v>116</v>
      </c>
      <c r="H14" s="11">
        <f t="shared" si="5"/>
        <v>1.1047619047619048</v>
      </c>
      <c r="I14" s="8">
        <f t="shared" si="6"/>
        <v>453</v>
      </c>
      <c r="J14" s="3">
        <f t="shared" si="7"/>
        <v>62</v>
      </c>
      <c r="K14" s="43"/>
      <c r="L14" s="43"/>
      <c r="M14" s="43"/>
      <c r="N14" s="43"/>
      <c r="AE14" s="105"/>
      <c r="AF14" s="106"/>
    </row>
    <row r="15" spans="2:44" ht="14.25" x14ac:dyDescent="0.2">
      <c r="B15" s="113" t="s">
        <v>70</v>
      </c>
      <c r="C15" s="8">
        <f t="shared" si="0"/>
        <v>986</v>
      </c>
      <c r="D15" s="3">
        <f t="shared" si="1"/>
        <v>-61</v>
      </c>
      <c r="E15" s="11">
        <f t="shared" si="2"/>
        <v>-5.8261700095510981E-2</v>
      </c>
      <c r="F15" s="8">
        <f t="shared" si="3"/>
        <v>554</v>
      </c>
      <c r="G15" s="3">
        <f t="shared" si="4"/>
        <v>117</v>
      </c>
      <c r="H15" s="11">
        <f t="shared" si="5"/>
        <v>0.26773455377574373</v>
      </c>
      <c r="I15" s="8">
        <f t="shared" si="6"/>
        <v>432</v>
      </c>
      <c r="J15" s="3">
        <f t="shared" si="7"/>
        <v>-178</v>
      </c>
      <c r="K15" s="43"/>
      <c r="L15" s="43"/>
      <c r="M15" s="43"/>
      <c r="N15" s="43"/>
      <c r="AE15" s="105"/>
      <c r="AF15" s="106"/>
    </row>
    <row r="16" spans="2:44" ht="14.25" x14ac:dyDescent="0.2">
      <c r="B16" s="113" t="s">
        <v>30</v>
      </c>
      <c r="C16" s="8">
        <f t="shared" si="0"/>
        <v>19862</v>
      </c>
      <c r="D16" s="3">
        <f t="shared" si="1"/>
        <v>639</v>
      </c>
      <c r="E16" s="11">
        <f t="shared" si="2"/>
        <v>3.3241429537533167E-2</v>
      </c>
      <c r="F16" s="8">
        <f t="shared" si="3"/>
        <v>20644</v>
      </c>
      <c r="G16" s="3">
        <f t="shared" si="4"/>
        <v>2291</v>
      </c>
      <c r="H16" s="11">
        <f t="shared" si="5"/>
        <v>0.1248297281098458</v>
      </c>
      <c r="I16" s="8">
        <f t="shared" si="6"/>
        <v>-782</v>
      </c>
      <c r="J16" s="3">
        <f t="shared" si="7"/>
        <v>-1652</v>
      </c>
      <c r="K16" s="43"/>
      <c r="L16" s="43"/>
      <c r="M16" s="43"/>
      <c r="N16" s="43"/>
      <c r="AE16" s="105"/>
      <c r="AF16" s="106"/>
    </row>
    <row r="17" spans="2:32" ht="24.95" customHeight="1" x14ac:dyDescent="0.2">
      <c r="B17" s="63" t="s">
        <v>92</v>
      </c>
      <c r="C17" s="9">
        <f>G36</f>
        <v>59880</v>
      </c>
      <c r="D17" s="3">
        <f>G36-F36</f>
        <v>5989</v>
      </c>
      <c r="E17" s="11">
        <f>(G36-F36)/F36</f>
        <v>0.11113172886010651</v>
      </c>
      <c r="F17" s="8">
        <f>G60</f>
        <v>56688</v>
      </c>
      <c r="G17" s="3">
        <f>G60-F60</f>
        <v>7915</v>
      </c>
      <c r="H17" s="11">
        <f>(G60-F60)/F60</f>
        <v>0.16228241034998872</v>
      </c>
      <c r="I17" s="8">
        <f>G84</f>
        <v>3192</v>
      </c>
      <c r="J17" s="3">
        <f>G84-F84</f>
        <v>-1926</v>
      </c>
      <c r="K17" s="43"/>
      <c r="L17" s="43"/>
      <c r="M17" s="43"/>
      <c r="N17" s="43"/>
      <c r="AE17" s="105"/>
      <c r="AF17" s="106"/>
    </row>
    <row r="18" spans="2:32" ht="24.95" customHeight="1" x14ac:dyDescent="0.2">
      <c r="B18" s="47" t="s">
        <v>125</v>
      </c>
      <c r="C18" s="39"/>
      <c r="D18" s="39"/>
      <c r="E18" s="39"/>
      <c r="F18" s="39"/>
      <c r="G18" s="39"/>
      <c r="H18" s="39"/>
      <c r="I18" s="39"/>
      <c r="J18" s="39"/>
      <c r="K18" s="43"/>
      <c r="L18" s="43"/>
      <c r="M18" s="43"/>
      <c r="N18" s="43"/>
      <c r="AE18" s="105"/>
      <c r="AF18" s="106"/>
    </row>
    <row r="19" spans="2:32" ht="14.25" x14ac:dyDescent="0.2">
      <c r="B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AE19" s="105"/>
      <c r="AF19" s="106"/>
    </row>
    <row r="20" spans="2:32" ht="14.25" customHeight="1" x14ac:dyDescent="0.2">
      <c r="F20" s="113"/>
      <c r="G20" s="113"/>
      <c r="I20" s="113"/>
      <c r="J20" s="113"/>
      <c r="L20" s="113"/>
      <c r="M20" s="113"/>
      <c r="O20" s="113"/>
      <c r="P20" s="113"/>
      <c r="R20" s="113"/>
      <c r="S20" s="113"/>
      <c r="U20" s="113"/>
      <c r="V20" s="113"/>
      <c r="AE20" s="105"/>
      <c r="AF20" s="106"/>
    </row>
    <row r="21" spans="2:32" ht="14.25" x14ac:dyDescent="0.2">
      <c r="V21" s="1"/>
      <c r="AE21" s="106"/>
      <c r="AF21" s="106"/>
    </row>
    <row r="22" spans="2:32" ht="14.25" x14ac:dyDescent="0.2">
      <c r="B22" s="156" t="s">
        <v>162</v>
      </c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V22" s="1"/>
      <c r="W22" s="1"/>
      <c r="X22" s="1"/>
      <c r="Y22" s="1"/>
      <c r="Z22" s="1"/>
      <c r="AA22" s="1"/>
      <c r="AB22" s="1"/>
      <c r="AC22" s="1"/>
      <c r="AD22" s="106"/>
      <c r="AE22" s="106"/>
      <c r="AF22" s="110"/>
    </row>
    <row r="23" spans="2:32" ht="14.25" x14ac:dyDescent="0.2"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V23" s="1"/>
      <c r="W23" s="1"/>
      <c r="X23" s="1"/>
      <c r="Y23" s="1"/>
      <c r="Z23" s="1"/>
      <c r="AA23" s="1"/>
      <c r="AB23" s="1"/>
      <c r="AC23" s="1"/>
      <c r="AD23" s="106"/>
      <c r="AE23" s="106"/>
      <c r="AF23" s="106"/>
    </row>
    <row r="24" spans="2:32" ht="14.25" x14ac:dyDescent="0.2"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V24" s="1"/>
      <c r="W24" s="1"/>
      <c r="X24" s="1"/>
      <c r="Y24" s="1"/>
      <c r="Z24" s="1"/>
      <c r="AA24" s="1"/>
      <c r="AB24" s="1"/>
      <c r="AC24" s="1"/>
      <c r="AD24" s="106"/>
      <c r="AE24" s="106"/>
      <c r="AF24" s="106"/>
    </row>
    <row r="25" spans="2:32" ht="14.25" x14ac:dyDescent="0.2">
      <c r="V25" s="1"/>
      <c r="W25" s="1"/>
      <c r="X25" s="1"/>
      <c r="Y25" s="1"/>
      <c r="Z25" s="1"/>
      <c r="AA25" s="1"/>
      <c r="AB25" s="1"/>
      <c r="AC25" s="1"/>
      <c r="AD25" s="106"/>
      <c r="AE25" s="106"/>
      <c r="AF25" s="106"/>
    </row>
    <row r="26" spans="2:32" ht="24.95" customHeight="1" x14ac:dyDescent="0.2">
      <c r="B26" s="33" t="s">
        <v>173</v>
      </c>
      <c r="V26" s="1"/>
      <c r="W26" s="1"/>
      <c r="X26" s="1"/>
      <c r="Y26" s="1"/>
      <c r="Z26" s="1"/>
      <c r="AA26" s="1"/>
      <c r="AB26" s="1"/>
      <c r="AC26" s="1"/>
      <c r="AD26" s="106"/>
      <c r="AE26" s="106"/>
      <c r="AF26" s="106"/>
    </row>
    <row r="27" spans="2:32" ht="25.5" x14ac:dyDescent="0.2">
      <c r="B27" s="35" t="s">
        <v>93</v>
      </c>
      <c r="C27" s="143" t="s">
        <v>186</v>
      </c>
      <c r="D27" s="143" t="s">
        <v>187</v>
      </c>
      <c r="E27" s="143" t="s">
        <v>188</v>
      </c>
      <c r="F27" s="143" t="s">
        <v>90</v>
      </c>
      <c r="G27" s="143" t="s">
        <v>185</v>
      </c>
      <c r="H27" s="37" t="s">
        <v>132</v>
      </c>
      <c r="I27" s="37" t="s">
        <v>133</v>
      </c>
      <c r="K27" s="43"/>
      <c r="L27" s="44"/>
      <c r="V27" s="1"/>
      <c r="W27" s="1"/>
      <c r="X27" s="1"/>
      <c r="Y27" s="1"/>
      <c r="Z27" s="1"/>
      <c r="AA27" s="1"/>
      <c r="AB27" s="1"/>
      <c r="AC27" s="1"/>
      <c r="AD27" s="106"/>
      <c r="AE27" s="106"/>
      <c r="AF27" s="106"/>
    </row>
    <row r="28" spans="2:32" ht="14.25" x14ac:dyDescent="0.2">
      <c r="B28" s="113" t="s">
        <v>59</v>
      </c>
      <c r="C28" s="3">
        <f>'[1]2. Categoria di servizio'!C9</f>
        <v>6721</v>
      </c>
      <c r="D28" s="3">
        <f>'[1]2. Categoria di servizio'!D9</f>
        <v>8479</v>
      </c>
      <c r="E28" s="3">
        <f>'[1]2. Categoria di servizio'!E9</f>
        <v>6304</v>
      </c>
      <c r="F28" s="3">
        <f>'[1]2. Categoria di servizio'!F9</f>
        <v>6902</v>
      </c>
      <c r="G28" s="3">
        <f>'[1]2. Categoria di servizio'!G9</f>
        <v>8406</v>
      </c>
      <c r="H28" s="3">
        <f>G28-C28</f>
        <v>1685</v>
      </c>
      <c r="I28" s="11">
        <f>(G28-C28)/C28</f>
        <v>0.25070674006844218</v>
      </c>
      <c r="V28" s="1"/>
      <c r="W28" s="1"/>
      <c r="X28" s="1"/>
      <c r="Y28" s="1"/>
      <c r="Z28" s="1"/>
      <c r="AA28" s="1"/>
      <c r="AB28" s="1"/>
      <c r="AC28" s="1"/>
      <c r="AD28" s="106"/>
      <c r="AE28" s="106"/>
      <c r="AF28" s="106"/>
    </row>
    <row r="29" spans="2:32" x14ac:dyDescent="0.2">
      <c r="B29" s="113" t="s">
        <v>66</v>
      </c>
      <c r="C29" s="3">
        <f>'[1]2. Categoria di servizio'!C10</f>
        <v>351</v>
      </c>
      <c r="D29" s="3">
        <f>'[1]2. Categoria di servizio'!D10</f>
        <v>357</v>
      </c>
      <c r="E29" s="3">
        <f>'[1]2. Categoria di servizio'!E10</f>
        <v>252</v>
      </c>
      <c r="F29" s="3">
        <f>'[1]2. Categoria di servizio'!F10</f>
        <v>319</v>
      </c>
      <c r="G29" s="3">
        <f>'[1]2. Categoria di servizio'!G10</f>
        <v>364</v>
      </c>
      <c r="H29" s="3">
        <f>G29-C29</f>
        <v>13</v>
      </c>
      <c r="I29" s="11">
        <f>(G29-C29)/C29</f>
        <v>3.7037037037037035E-2</v>
      </c>
      <c r="V29" s="1"/>
      <c r="W29" s="1"/>
      <c r="X29" s="1"/>
      <c r="Y29" s="1"/>
      <c r="Z29" s="1"/>
      <c r="AA29" s="1"/>
      <c r="AB29" s="1"/>
      <c r="AC29" s="1"/>
    </row>
    <row r="30" spans="2:32" x14ac:dyDescent="0.2">
      <c r="B30" s="113" t="s">
        <v>67</v>
      </c>
      <c r="C30" s="3">
        <f>'[1]2. Categoria di servizio'!C11</f>
        <v>5039</v>
      </c>
      <c r="D30" s="3">
        <f>'[1]2. Categoria di servizio'!D11</f>
        <v>5284</v>
      </c>
      <c r="E30" s="3">
        <f>'[1]2. Categoria di servizio'!E11</f>
        <v>4184</v>
      </c>
      <c r="F30" s="3">
        <f>'[1]2. Categoria di servizio'!F11</f>
        <v>4636</v>
      </c>
      <c r="G30" s="3">
        <f>'[1]2. Categoria di servizio'!G11</f>
        <v>7903</v>
      </c>
      <c r="H30" s="3">
        <f>G30-C30</f>
        <v>2864</v>
      </c>
      <c r="I30" s="11">
        <f>(G30-C30)/C30</f>
        <v>0.5683667394324271</v>
      </c>
      <c r="V30" s="1"/>
      <c r="W30" s="1"/>
      <c r="X30" s="1"/>
      <c r="Y30" s="1"/>
      <c r="Z30" s="1"/>
      <c r="AA30" s="1"/>
      <c r="AB30" s="1"/>
      <c r="AC30" s="1"/>
    </row>
    <row r="31" spans="2:32" x14ac:dyDescent="0.2">
      <c r="B31" s="113" t="s">
        <v>62</v>
      </c>
      <c r="C31" s="3">
        <f>'[1]2. Categoria di servizio'!C12</f>
        <v>11946</v>
      </c>
      <c r="D31" s="3">
        <f>'[1]2. Categoria di servizio'!D12</f>
        <v>11988</v>
      </c>
      <c r="E31" s="3">
        <f>'[1]2. Categoria di servizio'!E12</f>
        <v>12603</v>
      </c>
      <c r="F31" s="3">
        <f>'[1]2. Categoria di servizio'!F12</f>
        <v>14735</v>
      </c>
      <c r="G31" s="3">
        <f>'[1]2. Categoria di servizio'!G12</f>
        <v>15314</v>
      </c>
      <c r="H31" s="3">
        <f t="shared" ref="H31:H35" si="8">G31-C31</f>
        <v>3368</v>
      </c>
      <c r="I31" s="11">
        <f t="shared" ref="I31:I35" si="9">(G31-C31)/C31</f>
        <v>0.2819353758580278</v>
      </c>
      <c r="V31" s="1"/>
      <c r="W31" s="1"/>
      <c r="X31" s="1"/>
      <c r="Y31" s="1"/>
      <c r="Z31" s="1"/>
      <c r="AA31" s="1"/>
      <c r="AB31" s="1"/>
      <c r="AC31" s="1"/>
    </row>
    <row r="32" spans="2:32" x14ac:dyDescent="0.2">
      <c r="B32" s="113" t="s">
        <v>68</v>
      </c>
      <c r="C32" s="3">
        <f>'[1]2. Categoria di servizio'!C13</f>
        <v>5102</v>
      </c>
      <c r="D32" s="3">
        <f>'[1]2. Categoria di servizio'!D13</f>
        <v>5249</v>
      </c>
      <c r="E32" s="3">
        <f>'[1]2. Categoria di servizio'!E13</f>
        <v>5073</v>
      </c>
      <c r="F32" s="3">
        <f>'[1]2. Categoria di servizio'!F13</f>
        <v>6533</v>
      </c>
      <c r="G32" s="3">
        <f>'[1]2. Categoria di servizio'!G13</f>
        <v>6371</v>
      </c>
      <c r="H32" s="3">
        <f t="shared" si="8"/>
        <v>1269</v>
      </c>
      <c r="I32" s="11">
        <f t="shared" si="9"/>
        <v>0.24872598980791846</v>
      </c>
      <c r="V32" s="1"/>
      <c r="W32" s="1"/>
      <c r="X32" s="1"/>
      <c r="Y32" s="1"/>
      <c r="Z32" s="1"/>
      <c r="AA32" s="1"/>
      <c r="AB32" s="1"/>
      <c r="AC32" s="1"/>
    </row>
    <row r="33" spans="2:29" x14ac:dyDescent="0.2">
      <c r="B33" s="113" t="s">
        <v>69</v>
      </c>
      <c r="C33" s="3">
        <f>'[1]2. Categoria di servizio'!C14</f>
        <v>892</v>
      </c>
      <c r="D33" s="3">
        <f>'[1]2. Categoria di servizio'!D14</f>
        <v>597</v>
      </c>
      <c r="E33" s="3">
        <f>'[1]2. Categoria di servizio'!E14</f>
        <v>199</v>
      </c>
      <c r="F33" s="3">
        <f>'[1]2. Categoria di servizio'!F14</f>
        <v>496</v>
      </c>
      <c r="G33" s="3">
        <f>'[1]2. Categoria di servizio'!G14</f>
        <v>674</v>
      </c>
      <c r="H33" s="3">
        <f t="shared" si="8"/>
        <v>-218</v>
      </c>
      <c r="I33" s="11">
        <f t="shared" si="9"/>
        <v>-0.24439461883408073</v>
      </c>
      <c r="V33" s="1"/>
      <c r="W33" s="1"/>
      <c r="X33" s="1"/>
      <c r="Y33" s="1"/>
      <c r="Z33" s="1"/>
      <c r="AA33" s="1"/>
      <c r="AB33" s="1"/>
      <c r="AC33" s="1"/>
    </row>
    <row r="34" spans="2:29" x14ac:dyDescent="0.2">
      <c r="B34" s="113" t="s">
        <v>70</v>
      </c>
      <c r="C34" s="3">
        <f>'[1]2. Categoria di servizio'!C15</f>
        <v>1622</v>
      </c>
      <c r="D34" s="3">
        <f>'[1]2. Categoria di servizio'!D15</f>
        <v>1143</v>
      </c>
      <c r="E34" s="3">
        <f>'[1]2. Categoria di servizio'!E15</f>
        <v>872</v>
      </c>
      <c r="F34" s="3">
        <f>'[1]2. Categoria di servizio'!F15</f>
        <v>1047</v>
      </c>
      <c r="G34" s="3">
        <f>'[1]2. Categoria di servizio'!G15</f>
        <v>986</v>
      </c>
      <c r="H34" s="3">
        <f t="shared" si="8"/>
        <v>-636</v>
      </c>
      <c r="I34" s="11">
        <f t="shared" si="9"/>
        <v>-0.39210850801479658</v>
      </c>
      <c r="V34" s="1"/>
      <c r="W34" s="1"/>
      <c r="X34" s="1"/>
      <c r="Y34" s="1"/>
      <c r="Z34" s="1"/>
      <c r="AA34" s="1"/>
      <c r="AB34" s="1"/>
      <c r="AC34" s="1"/>
    </row>
    <row r="35" spans="2:29" x14ac:dyDescent="0.2">
      <c r="B35" s="113" t="s">
        <v>30</v>
      </c>
      <c r="C35" s="3">
        <f>'[1]2. Categoria di servizio'!C16</f>
        <v>20179</v>
      </c>
      <c r="D35" s="3">
        <f>'[1]2. Categoria di servizio'!D16</f>
        <v>17888</v>
      </c>
      <c r="E35" s="3">
        <f>'[1]2. Categoria di servizio'!E16</f>
        <v>18479</v>
      </c>
      <c r="F35" s="3">
        <f>'[1]2. Categoria di servizio'!F16</f>
        <v>19223</v>
      </c>
      <c r="G35" s="3">
        <f>'[1]2. Categoria di servizio'!G16</f>
        <v>19862</v>
      </c>
      <c r="H35" s="3">
        <f t="shared" si="8"/>
        <v>-317</v>
      </c>
      <c r="I35" s="11">
        <f t="shared" si="9"/>
        <v>-1.570940086228257E-2</v>
      </c>
      <c r="V35" s="1"/>
      <c r="W35" s="1"/>
      <c r="X35" s="1"/>
      <c r="Y35" s="1"/>
      <c r="Z35" s="1"/>
      <c r="AA35" s="1"/>
      <c r="AB35" s="1"/>
      <c r="AC35" s="1"/>
    </row>
    <row r="36" spans="2:29" x14ac:dyDescent="0.2">
      <c r="B36" s="45" t="s">
        <v>31</v>
      </c>
      <c r="C36" s="9">
        <f>SUM(C28:C35)</f>
        <v>51852</v>
      </c>
      <c r="D36" s="9">
        <f t="shared" ref="D36:G36" si="10">SUM(D28:D35)</f>
        <v>50985</v>
      </c>
      <c r="E36" s="9">
        <f t="shared" si="10"/>
        <v>47966</v>
      </c>
      <c r="F36" s="9">
        <f t="shared" si="10"/>
        <v>53891</v>
      </c>
      <c r="G36" s="9">
        <f t="shared" si="10"/>
        <v>59880</v>
      </c>
      <c r="H36" s="9">
        <f>G36-C36</f>
        <v>8028</v>
      </c>
      <c r="I36" s="46">
        <f>(G36-C36)/C36</f>
        <v>0.15482527192779449</v>
      </c>
      <c r="V36" s="1"/>
      <c r="W36" s="1"/>
      <c r="X36" s="1"/>
      <c r="Y36" s="1"/>
      <c r="Z36" s="1"/>
      <c r="AA36" s="1"/>
      <c r="AB36" s="1"/>
      <c r="AC36" s="1"/>
    </row>
    <row r="37" spans="2:29" s="1" customFormat="1" ht="24.95" customHeight="1" x14ac:dyDescent="0.2">
      <c r="B37" s="135" t="s">
        <v>126</v>
      </c>
      <c r="C37" s="116"/>
      <c r="D37" s="116"/>
      <c r="E37" s="116"/>
      <c r="F37" s="116"/>
      <c r="G37" s="116"/>
      <c r="H37" s="116"/>
      <c r="I37" s="116"/>
      <c r="J37" s="78"/>
      <c r="K37" s="88"/>
      <c r="L37" s="79"/>
    </row>
    <row r="38" spans="2:29" s="1" customFormat="1" x14ac:dyDescent="0.2">
      <c r="B38" s="68"/>
      <c r="C38" s="184"/>
      <c r="D38" s="184"/>
      <c r="E38" s="184"/>
      <c r="F38" s="184"/>
      <c r="G38" s="184"/>
      <c r="H38" s="184"/>
      <c r="I38" s="88"/>
      <c r="J38" s="79"/>
      <c r="K38" s="88"/>
      <c r="L38" s="79"/>
    </row>
    <row r="39" spans="2:29" s="1" customFormat="1" ht="23.25" x14ac:dyDescent="0.2">
      <c r="B39" s="68"/>
      <c r="C39" s="182" t="s">
        <v>190</v>
      </c>
      <c r="D39" s="182" t="s">
        <v>191</v>
      </c>
      <c r="E39" s="182" t="s">
        <v>192</v>
      </c>
      <c r="F39" s="182" t="s">
        <v>193</v>
      </c>
      <c r="G39" s="182" t="s">
        <v>194</v>
      </c>
      <c r="H39" s="69"/>
      <c r="I39" s="88"/>
      <c r="J39" s="79"/>
      <c r="K39" s="88"/>
      <c r="L39" s="79"/>
    </row>
    <row r="40" spans="2:29" s="1" customFormat="1" x14ac:dyDescent="0.2">
      <c r="B40" s="183" t="s">
        <v>59</v>
      </c>
      <c r="C40" s="70">
        <f>C28/$C$28*100</f>
        <v>100</v>
      </c>
      <c r="D40" s="70">
        <f t="shared" ref="D40:G40" si="11">D28/$C$28*100</f>
        <v>126.15682190150275</v>
      </c>
      <c r="E40" s="70">
        <f t="shared" si="11"/>
        <v>93.795566135991663</v>
      </c>
      <c r="F40" s="70">
        <f t="shared" si="11"/>
        <v>102.69305162922184</v>
      </c>
      <c r="G40" s="70">
        <f t="shared" si="11"/>
        <v>125.07067400684421</v>
      </c>
      <c r="H40" s="70"/>
      <c r="I40" s="88"/>
      <c r="J40" s="79"/>
      <c r="K40" s="88"/>
      <c r="L40" s="79"/>
    </row>
    <row r="41" spans="2:29" s="1" customFormat="1" x14ac:dyDescent="0.2">
      <c r="B41" s="183" t="s">
        <v>66</v>
      </c>
      <c r="C41" s="70">
        <f>C29/$C$29*100</f>
        <v>100</v>
      </c>
      <c r="D41" s="70">
        <f t="shared" ref="D41:G41" si="12">D29/$C$29*100</f>
        <v>101.7094017094017</v>
      </c>
      <c r="E41" s="70">
        <f t="shared" si="12"/>
        <v>71.794871794871796</v>
      </c>
      <c r="F41" s="70">
        <f t="shared" si="12"/>
        <v>90.883190883190878</v>
      </c>
      <c r="G41" s="70">
        <f t="shared" si="12"/>
        <v>103.7037037037037</v>
      </c>
      <c r="H41" s="70"/>
      <c r="I41" s="88"/>
      <c r="J41" s="79"/>
      <c r="K41" s="88"/>
      <c r="L41" s="79"/>
    </row>
    <row r="42" spans="2:29" s="1" customFormat="1" x14ac:dyDescent="0.2">
      <c r="B42" s="183" t="s">
        <v>67</v>
      </c>
      <c r="C42" s="70">
        <f>C30/$C$30*100</f>
        <v>100</v>
      </c>
      <c r="D42" s="70">
        <f t="shared" ref="D42:G42" si="13">D30/$C$30*100</f>
        <v>104.8620758086922</v>
      </c>
      <c r="E42" s="70">
        <f t="shared" si="13"/>
        <v>83.03234768803334</v>
      </c>
      <c r="F42" s="70">
        <f t="shared" si="13"/>
        <v>92.002381424885897</v>
      </c>
      <c r="G42" s="70">
        <f t="shared" si="13"/>
        <v>156.83667394324269</v>
      </c>
      <c r="H42" s="70"/>
      <c r="I42" s="88"/>
      <c r="J42" s="79"/>
      <c r="K42" s="88"/>
      <c r="L42" s="79"/>
    </row>
    <row r="43" spans="2:29" s="1" customFormat="1" x14ac:dyDescent="0.2">
      <c r="B43" s="183" t="s">
        <v>62</v>
      </c>
      <c r="C43" s="70">
        <f>C31/$C$31*100</f>
        <v>100</v>
      </c>
      <c r="D43" s="70">
        <f t="shared" ref="D43:G43" si="14">D31/$C$31*100</f>
        <v>100.35158211953792</v>
      </c>
      <c r="E43" s="70">
        <f t="shared" si="14"/>
        <v>105.49974886991463</v>
      </c>
      <c r="F43" s="70">
        <f t="shared" si="14"/>
        <v>123.34672693788715</v>
      </c>
      <c r="G43" s="70">
        <f t="shared" si="14"/>
        <v>128.19353758580277</v>
      </c>
      <c r="H43" s="70"/>
      <c r="I43" s="88"/>
      <c r="J43" s="79"/>
      <c r="K43" s="88"/>
      <c r="L43" s="79"/>
    </row>
    <row r="44" spans="2:29" s="1" customFormat="1" x14ac:dyDescent="0.2">
      <c r="B44" s="183" t="s">
        <v>68</v>
      </c>
      <c r="C44" s="70">
        <f>C32/$C$32*100</f>
        <v>100</v>
      </c>
      <c r="D44" s="70">
        <f t="shared" ref="D44:G44" si="15">D32/$C$32*100</f>
        <v>102.8812230497844</v>
      </c>
      <c r="E44" s="70">
        <f t="shared" si="15"/>
        <v>99.431595452763617</v>
      </c>
      <c r="F44" s="70">
        <f t="shared" si="15"/>
        <v>128.04782438259505</v>
      </c>
      <c r="G44" s="70">
        <f t="shared" si="15"/>
        <v>124.87259898079184</v>
      </c>
      <c r="H44" s="70"/>
      <c r="I44" s="88"/>
      <c r="J44" s="79"/>
      <c r="K44" s="88"/>
      <c r="L44" s="79"/>
    </row>
    <row r="45" spans="2:29" s="1" customFormat="1" x14ac:dyDescent="0.2">
      <c r="B45" s="183" t="s">
        <v>69</v>
      </c>
      <c r="C45" s="70">
        <f>C33/$C$33*100</f>
        <v>100</v>
      </c>
      <c r="D45" s="70">
        <f t="shared" ref="D45:G45" si="16">D33/$C$33*100</f>
        <v>66.928251121076229</v>
      </c>
      <c r="E45" s="70">
        <f t="shared" si="16"/>
        <v>22.309417040358746</v>
      </c>
      <c r="F45" s="70">
        <f t="shared" si="16"/>
        <v>55.60538116591929</v>
      </c>
      <c r="G45" s="70">
        <f t="shared" si="16"/>
        <v>75.560538116591928</v>
      </c>
      <c r="H45" s="70"/>
      <c r="I45" s="88"/>
      <c r="J45" s="79"/>
      <c r="K45" s="88"/>
      <c r="L45" s="79"/>
    </row>
    <row r="46" spans="2:29" s="1" customFormat="1" x14ac:dyDescent="0.2">
      <c r="B46" s="183" t="s">
        <v>70</v>
      </c>
      <c r="C46" s="70">
        <f>C34/$C$34*100</f>
        <v>100</v>
      </c>
      <c r="D46" s="70">
        <f t="shared" ref="D46:G46" si="17">D34/$C$34*100</f>
        <v>70.468557336621444</v>
      </c>
      <c r="E46" s="70">
        <f t="shared" si="17"/>
        <v>53.760789149198516</v>
      </c>
      <c r="F46" s="70">
        <f t="shared" si="17"/>
        <v>64.549938347718864</v>
      </c>
      <c r="G46" s="70">
        <f t="shared" si="17"/>
        <v>60.789149198520342</v>
      </c>
      <c r="H46" s="70"/>
      <c r="I46" s="88"/>
      <c r="J46" s="79"/>
      <c r="K46" s="88"/>
      <c r="L46" s="79"/>
    </row>
    <row r="47" spans="2:29" s="1" customFormat="1" x14ac:dyDescent="0.2">
      <c r="B47" s="183"/>
      <c r="C47" s="70"/>
      <c r="D47" s="70"/>
      <c r="E47" s="70"/>
      <c r="F47" s="70"/>
      <c r="G47" s="70"/>
      <c r="H47" s="70"/>
      <c r="I47" s="88"/>
      <c r="J47" s="79"/>
      <c r="K47" s="88"/>
      <c r="L47" s="79"/>
    </row>
    <row r="48" spans="2:29" s="1" customFormat="1" x14ac:dyDescent="0.2">
      <c r="B48" s="10"/>
      <c r="C48" s="79"/>
      <c r="D48" s="79"/>
      <c r="E48" s="79"/>
      <c r="F48" s="79"/>
      <c r="G48" s="79"/>
      <c r="H48" s="79"/>
      <c r="I48" s="88"/>
      <c r="J48" s="79"/>
      <c r="K48" s="88"/>
      <c r="L48" s="79"/>
    </row>
    <row r="49" spans="2:45" s="1" customFormat="1" x14ac:dyDescent="0.2"/>
    <row r="50" spans="2:45" s="1" customFormat="1" ht="24.95" customHeight="1" x14ac:dyDescent="0.2">
      <c r="B50" s="80" t="s">
        <v>174</v>
      </c>
      <c r="V50" s="118"/>
      <c r="W50" s="118"/>
      <c r="X50" s="118"/>
      <c r="Y50" s="118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</row>
    <row r="51" spans="2:45" s="1" customFormat="1" ht="25.5" x14ac:dyDescent="0.2">
      <c r="B51" s="2" t="s">
        <v>94</v>
      </c>
      <c r="C51" s="143" t="s">
        <v>186</v>
      </c>
      <c r="D51" s="143" t="s">
        <v>187</v>
      </c>
      <c r="E51" s="143" t="s">
        <v>188</v>
      </c>
      <c r="F51" s="143" t="s">
        <v>90</v>
      </c>
      <c r="G51" s="143" t="s">
        <v>185</v>
      </c>
      <c r="H51" s="83" t="s">
        <v>132</v>
      </c>
      <c r="I51" s="83" t="s">
        <v>133</v>
      </c>
      <c r="K51" s="120"/>
      <c r="L51" s="121"/>
      <c r="V51" s="118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</row>
    <row r="52" spans="2:45" s="1" customFormat="1" x14ac:dyDescent="0.2">
      <c r="B52" s="10" t="s">
        <v>59</v>
      </c>
      <c r="C52" s="88">
        <f>'[1]2. Categoria di servizio'!C20</f>
        <v>6579</v>
      </c>
      <c r="D52" s="88">
        <f>'[1]2. Categoria di servizio'!D20</f>
        <v>7127</v>
      </c>
      <c r="E52" s="88">
        <f>'[1]2. Categoria di servizio'!E20</f>
        <v>6065</v>
      </c>
      <c r="F52" s="88">
        <f>'[1]2. Categoria di servizio'!F20</f>
        <v>6809</v>
      </c>
      <c r="G52" s="88">
        <f>'[1]2. Categoria di servizio'!G20</f>
        <v>9778</v>
      </c>
      <c r="H52" s="88">
        <f>G52-C52</f>
        <v>3199</v>
      </c>
      <c r="I52" s="79">
        <f>(G52-C52)/C52</f>
        <v>0.48624411004711965</v>
      </c>
      <c r="J52" s="88"/>
      <c r="K52" s="89"/>
    </row>
    <row r="53" spans="2:45" s="1" customFormat="1" x14ac:dyDescent="0.2">
      <c r="B53" s="10" t="s">
        <v>66</v>
      </c>
      <c r="C53" s="88">
        <f>'[1]2. Categoria di servizio'!C21</f>
        <v>576</v>
      </c>
      <c r="D53" s="88">
        <f>'[1]2. Categoria di servizio'!D21</f>
        <v>561</v>
      </c>
      <c r="E53" s="88">
        <f>'[1]2. Categoria di servizio'!E21</f>
        <v>351</v>
      </c>
      <c r="F53" s="88">
        <f>'[1]2. Categoria di servizio'!F21</f>
        <v>515</v>
      </c>
      <c r="G53" s="88">
        <f>'[1]2. Categoria di servizio'!G21</f>
        <v>561</v>
      </c>
      <c r="H53" s="88">
        <f>G53-C53</f>
        <v>-15</v>
      </c>
      <c r="I53" s="79">
        <f>(G53-C53)/C53</f>
        <v>-2.6041666666666668E-2</v>
      </c>
      <c r="J53" s="88"/>
      <c r="K53" s="89"/>
    </row>
    <row r="54" spans="2:45" s="1" customFormat="1" x14ac:dyDescent="0.2">
      <c r="B54" s="10" t="s">
        <v>67</v>
      </c>
      <c r="C54" s="88">
        <f>'[1]2. Categoria di servizio'!C22</f>
        <v>3445</v>
      </c>
      <c r="D54" s="88">
        <f>'[1]2. Categoria di servizio'!D22</f>
        <v>3114</v>
      </c>
      <c r="E54" s="88">
        <f>'[1]2. Categoria di servizio'!E22</f>
        <v>3606</v>
      </c>
      <c r="F54" s="88">
        <f>'[1]2. Categoria di servizio'!F22</f>
        <v>3430</v>
      </c>
      <c r="G54" s="88">
        <f>'[1]2. Categoria di servizio'!G22</f>
        <v>4364</v>
      </c>
      <c r="H54" s="88">
        <f>G54-C54</f>
        <v>919</v>
      </c>
      <c r="I54" s="79">
        <f>(G54-C54)/C54</f>
        <v>0.26676342525399127</v>
      </c>
      <c r="J54" s="88"/>
      <c r="K54" s="89"/>
    </row>
    <row r="55" spans="2:45" s="1" customFormat="1" x14ac:dyDescent="0.2">
      <c r="B55" s="10" t="s">
        <v>62</v>
      </c>
      <c r="C55" s="88">
        <f>'[1]2. Categoria di servizio'!C23</f>
        <v>9791</v>
      </c>
      <c r="D55" s="88">
        <f>'[1]2. Categoria di servizio'!D23</f>
        <v>10329</v>
      </c>
      <c r="E55" s="88">
        <f>'[1]2. Categoria di servizio'!E23</f>
        <v>10295</v>
      </c>
      <c r="F55" s="88">
        <f>'[1]2. Categoria di servizio'!F23</f>
        <v>13168</v>
      </c>
      <c r="G55" s="88">
        <f>'[1]2. Categoria di servizio'!G23</f>
        <v>13833</v>
      </c>
      <c r="H55" s="88">
        <f t="shared" ref="H55:H56" si="18">G55-C55</f>
        <v>4042</v>
      </c>
      <c r="I55" s="79">
        <f t="shared" ref="I55:I56" si="19">(G55-C55)/C55</f>
        <v>0.41282810744561332</v>
      </c>
      <c r="J55" s="88"/>
      <c r="K55" s="89"/>
    </row>
    <row r="56" spans="2:45" s="1" customFormat="1" x14ac:dyDescent="0.2">
      <c r="B56" s="10" t="s">
        <v>68</v>
      </c>
      <c r="C56" s="88">
        <f>'[1]2. Categoria di servizio'!C24</f>
        <v>4924</v>
      </c>
      <c r="D56" s="88">
        <f>'[1]2. Categoria di servizio'!D24</f>
        <v>5127</v>
      </c>
      <c r="E56" s="88">
        <f>'[1]2. Categoria di servizio'!E24</f>
        <v>5229</v>
      </c>
      <c r="F56" s="88">
        <f>'[1]2. Categoria di servizio'!F24</f>
        <v>5956</v>
      </c>
      <c r="G56" s="88">
        <f>'[1]2. Categoria di servizio'!G24</f>
        <v>6733</v>
      </c>
      <c r="H56" s="88">
        <f t="shared" si="18"/>
        <v>1809</v>
      </c>
      <c r="I56" s="79">
        <f t="shared" si="19"/>
        <v>0.36738424045491469</v>
      </c>
      <c r="J56" s="88"/>
      <c r="K56" s="89"/>
    </row>
    <row r="57" spans="2:45" s="1" customFormat="1" x14ac:dyDescent="0.2">
      <c r="B57" s="10" t="s">
        <v>69</v>
      </c>
      <c r="C57" s="88">
        <f>'[1]2. Categoria di servizio'!C25</f>
        <v>368</v>
      </c>
      <c r="D57" s="88">
        <f>'[1]2. Categoria di servizio'!D25</f>
        <v>220</v>
      </c>
      <c r="E57" s="88">
        <f>'[1]2. Categoria di servizio'!E25</f>
        <v>94</v>
      </c>
      <c r="F57" s="88">
        <f>'[1]2. Categoria di servizio'!F25</f>
        <v>105</v>
      </c>
      <c r="G57" s="88">
        <f>'[1]2. Categoria di servizio'!G25</f>
        <v>221</v>
      </c>
      <c r="H57" s="88">
        <f t="shared" ref="H57:H59" si="20">G57-C57</f>
        <v>-147</v>
      </c>
      <c r="I57" s="79">
        <f t="shared" ref="I57:I59" si="21">(G57-C57)/C57</f>
        <v>-0.39945652173913043</v>
      </c>
      <c r="J57" s="88"/>
      <c r="K57" s="89"/>
    </row>
    <row r="58" spans="2:45" s="1" customFormat="1" x14ac:dyDescent="0.2">
      <c r="B58" s="10" t="s">
        <v>70</v>
      </c>
      <c r="C58" s="88">
        <f>'[1]2. Categoria di servizio'!C26</f>
        <v>899</v>
      </c>
      <c r="D58" s="88">
        <f>'[1]2. Categoria di servizio'!D26</f>
        <v>571</v>
      </c>
      <c r="E58" s="88">
        <f>'[1]2. Categoria di servizio'!E26</f>
        <v>432</v>
      </c>
      <c r="F58" s="88">
        <f>'[1]2. Categoria di servizio'!F26</f>
        <v>437</v>
      </c>
      <c r="G58" s="88">
        <f>'[1]2. Categoria di servizio'!G26</f>
        <v>554</v>
      </c>
      <c r="H58" s="88">
        <f t="shared" si="20"/>
        <v>-345</v>
      </c>
      <c r="I58" s="79">
        <f t="shared" si="21"/>
        <v>-0.38375973303670746</v>
      </c>
      <c r="J58" s="88"/>
      <c r="K58" s="89"/>
    </row>
    <row r="59" spans="2:45" s="1" customFormat="1" x14ac:dyDescent="0.2">
      <c r="B59" s="10" t="s">
        <v>30</v>
      </c>
      <c r="C59" s="88">
        <f>'[1]2. Categoria di servizio'!C27</f>
        <v>18699</v>
      </c>
      <c r="D59" s="88">
        <f>'[1]2. Categoria di servizio'!D27</f>
        <v>17373</v>
      </c>
      <c r="E59" s="88">
        <f>'[1]2. Categoria di servizio'!E27</f>
        <v>16009</v>
      </c>
      <c r="F59" s="88">
        <f>'[1]2. Categoria di servizio'!F27</f>
        <v>18353</v>
      </c>
      <c r="G59" s="88">
        <f>'[1]2. Categoria di servizio'!G27</f>
        <v>20644</v>
      </c>
      <c r="H59" s="88">
        <f t="shared" si="20"/>
        <v>1945</v>
      </c>
      <c r="I59" s="79">
        <f t="shared" si="21"/>
        <v>0.10401625755387989</v>
      </c>
      <c r="J59" s="88"/>
      <c r="K59" s="89"/>
    </row>
    <row r="60" spans="2:45" s="1" customFormat="1" ht="14.25" x14ac:dyDescent="0.2">
      <c r="B60" s="136" t="s">
        <v>31</v>
      </c>
      <c r="C60" s="84">
        <f>SUM(C52:C59)</f>
        <v>45281</v>
      </c>
      <c r="D60" s="84">
        <f t="shared" ref="D60:G60" si="22">SUM(D52:D59)</f>
        <v>44422</v>
      </c>
      <c r="E60" s="84">
        <f t="shared" si="22"/>
        <v>42081</v>
      </c>
      <c r="F60" s="84">
        <f t="shared" si="22"/>
        <v>48773</v>
      </c>
      <c r="G60" s="84">
        <f t="shared" si="22"/>
        <v>56688</v>
      </c>
      <c r="H60" s="84">
        <f>G60-C60</f>
        <v>11407</v>
      </c>
      <c r="I60" s="85">
        <f>(G60-C60)/C60</f>
        <v>0.25191581458006668</v>
      </c>
      <c r="J60" s="88"/>
      <c r="K60" s="89"/>
      <c r="V60" s="118"/>
      <c r="W60" s="118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</row>
    <row r="61" spans="2:45" s="1" customFormat="1" ht="24.95" customHeight="1" x14ac:dyDescent="0.2">
      <c r="B61" s="135" t="s">
        <v>126</v>
      </c>
      <c r="C61" s="116"/>
      <c r="D61" s="116"/>
      <c r="E61" s="116"/>
      <c r="F61" s="116"/>
      <c r="G61" s="116"/>
      <c r="H61" s="116"/>
      <c r="I61" s="116"/>
      <c r="J61" s="78"/>
      <c r="K61" s="88"/>
      <c r="L61" s="79"/>
      <c r="V61" s="118"/>
      <c r="W61" s="118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</row>
    <row r="62" spans="2:45" s="1" customFormat="1" ht="14.25" x14ac:dyDescent="0.2">
      <c r="C62" s="88"/>
      <c r="D62" s="88"/>
      <c r="E62" s="88"/>
      <c r="F62" s="88"/>
      <c r="G62" s="88"/>
      <c r="H62" s="88"/>
      <c r="I62" s="88"/>
      <c r="J62" s="79"/>
      <c r="K62" s="88"/>
      <c r="L62" s="79"/>
      <c r="V62" s="118"/>
      <c r="W62" s="118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</row>
    <row r="63" spans="2:45" s="1" customFormat="1" ht="23.25" x14ac:dyDescent="0.2">
      <c r="B63" s="68"/>
      <c r="C63" s="182" t="s">
        <v>190</v>
      </c>
      <c r="D63" s="182" t="s">
        <v>191</v>
      </c>
      <c r="E63" s="182" t="s">
        <v>192</v>
      </c>
      <c r="F63" s="182" t="s">
        <v>193</v>
      </c>
      <c r="G63" s="182" t="s">
        <v>194</v>
      </c>
      <c r="H63" s="69"/>
      <c r="I63" s="88"/>
      <c r="J63" s="79"/>
      <c r="K63" s="88"/>
      <c r="L63" s="79"/>
      <c r="V63" s="118"/>
      <c r="W63" s="118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</row>
    <row r="64" spans="2:45" s="1" customFormat="1" ht="14.25" x14ac:dyDescent="0.2">
      <c r="B64" s="183" t="s">
        <v>59</v>
      </c>
      <c r="C64" s="70">
        <f t="shared" ref="C64:G64" si="23">C52/$C$52*100</f>
        <v>100</v>
      </c>
      <c r="D64" s="70">
        <f t="shared" si="23"/>
        <v>108.32953336373311</v>
      </c>
      <c r="E64" s="70">
        <f t="shared" si="23"/>
        <v>92.18726250189998</v>
      </c>
      <c r="F64" s="70">
        <f t="shared" si="23"/>
        <v>103.49597203222373</v>
      </c>
      <c r="G64" s="70">
        <f t="shared" si="23"/>
        <v>148.62441100471196</v>
      </c>
      <c r="H64" s="70"/>
      <c r="I64" s="88"/>
      <c r="J64" s="79"/>
      <c r="K64" s="88"/>
      <c r="L64" s="79"/>
      <c r="V64" s="118"/>
      <c r="W64" s="118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</row>
    <row r="65" spans="2:45" s="1" customFormat="1" ht="14.25" x14ac:dyDescent="0.2">
      <c r="B65" s="183" t="s">
        <v>66</v>
      </c>
      <c r="C65" s="70">
        <f t="shared" ref="C65:G65" si="24">C53/$C$53*100</f>
        <v>100</v>
      </c>
      <c r="D65" s="70">
        <f t="shared" si="24"/>
        <v>97.395833333333343</v>
      </c>
      <c r="E65" s="70">
        <f t="shared" si="24"/>
        <v>60.9375</v>
      </c>
      <c r="F65" s="70">
        <f t="shared" si="24"/>
        <v>89.409722222222214</v>
      </c>
      <c r="G65" s="70">
        <f t="shared" si="24"/>
        <v>97.395833333333343</v>
      </c>
      <c r="H65" s="70"/>
      <c r="I65" s="88"/>
      <c r="J65" s="79"/>
      <c r="K65" s="88"/>
      <c r="L65" s="79"/>
      <c r="V65" s="118"/>
      <c r="W65" s="118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</row>
    <row r="66" spans="2:45" s="1" customFormat="1" ht="14.25" x14ac:dyDescent="0.2">
      <c r="B66" s="183" t="s">
        <v>67</v>
      </c>
      <c r="C66" s="70">
        <f t="shared" ref="C66:G66" si="25">C54/$C$54*100</f>
        <v>100</v>
      </c>
      <c r="D66" s="70">
        <f t="shared" si="25"/>
        <v>90.391872278664735</v>
      </c>
      <c r="E66" s="70">
        <f t="shared" si="25"/>
        <v>104.67343976777939</v>
      </c>
      <c r="F66" s="70">
        <f t="shared" si="25"/>
        <v>99.56458635703919</v>
      </c>
      <c r="G66" s="70">
        <f t="shared" si="25"/>
        <v>126.67634252539912</v>
      </c>
      <c r="H66" s="70"/>
      <c r="I66" s="88"/>
      <c r="J66" s="79"/>
      <c r="K66" s="88"/>
      <c r="L66" s="79"/>
      <c r="V66" s="118"/>
      <c r="W66" s="118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</row>
    <row r="67" spans="2:45" s="1" customFormat="1" ht="14.25" x14ac:dyDescent="0.2">
      <c r="B67" s="183" t="s">
        <v>62</v>
      </c>
      <c r="C67" s="70">
        <f>C55/$C$55*100</f>
        <v>100</v>
      </c>
      <c r="D67" s="70">
        <f t="shared" ref="D67:G67" si="26">D55/$C$55*100</f>
        <v>105.49484220202226</v>
      </c>
      <c r="E67" s="70">
        <f t="shared" si="26"/>
        <v>105.14758451639261</v>
      </c>
      <c r="F67" s="70">
        <f t="shared" si="26"/>
        <v>134.49085895209888</v>
      </c>
      <c r="G67" s="70">
        <f t="shared" si="26"/>
        <v>141.28281074456132</v>
      </c>
      <c r="H67" s="70"/>
      <c r="I67" s="88"/>
      <c r="J67" s="79"/>
      <c r="K67" s="88"/>
      <c r="L67" s="79"/>
      <c r="V67" s="118"/>
      <c r="W67" s="118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</row>
    <row r="68" spans="2:45" s="1" customFormat="1" ht="14.25" x14ac:dyDescent="0.2">
      <c r="B68" s="183" t="s">
        <v>68</v>
      </c>
      <c r="C68" s="70">
        <f>C56/$C$56*100</f>
        <v>100</v>
      </c>
      <c r="D68" s="70">
        <f t="shared" ref="D68:G68" si="27">D56/$C$56*100</f>
        <v>104.12266450040617</v>
      </c>
      <c r="E68" s="70">
        <f t="shared" si="27"/>
        <v>106.19415109666936</v>
      </c>
      <c r="F68" s="70">
        <f t="shared" si="27"/>
        <v>120.95857026807472</v>
      </c>
      <c r="G68" s="70">
        <f t="shared" si="27"/>
        <v>136.73842404549148</v>
      </c>
      <c r="H68" s="70"/>
      <c r="I68" s="88"/>
      <c r="J68" s="79"/>
      <c r="K68" s="88"/>
      <c r="L68" s="79"/>
      <c r="V68" s="118"/>
      <c r="W68" s="118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</row>
    <row r="69" spans="2:45" s="1" customFormat="1" ht="14.25" x14ac:dyDescent="0.2">
      <c r="B69" s="183" t="s">
        <v>69</v>
      </c>
      <c r="C69" s="70">
        <f>C57/$C$57*100</f>
        <v>100</v>
      </c>
      <c r="D69" s="70">
        <f t="shared" ref="D69:G69" si="28">D57/$C$57*100</f>
        <v>59.782608695652172</v>
      </c>
      <c r="E69" s="70">
        <f t="shared" si="28"/>
        <v>25.543478260869566</v>
      </c>
      <c r="F69" s="70">
        <f t="shared" si="28"/>
        <v>28.532608695652172</v>
      </c>
      <c r="G69" s="70">
        <f t="shared" si="28"/>
        <v>60.054347826086953</v>
      </c>
      <c r="H69" s="70"/>
      <c r="I69" s="88"/>
      <c r="J69" s="79"/>
      <c r="K69" s="88"/>
      <c r="L69" s="79"/>
      <c r="V69" s="118"/>
      <c r="W69" s="118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</row>
    <row r="70" spans="2:45" s="1" customFormat="1" ht="14.25" x14ac:dyDescent="0.2">
      <c r="B70" s="183" t="s">
        <v>70</v>
      </c>
      <c r="C70" s="70">
        <f>C58/$C$58*100</f>
        <v>100</v>
      </c>
      <c r="D70" s="70">
        <f t="shared" ref="D70:G70" si="29">D58/$C$58*100</f>
        <v>63.515016685205779</v>
      </c>
      <c r="E70" s="70">
        <f t="shared" si="29"/>
        <v>48.053392658509452</v>
      </c>
      <c r="F70" s="70">
        <f t="shared" si="29"/>
        <v>48.609566184649609</v>
      </c>
      <c r="G70" s="70">
        <f t="shared" si="29"/>
        <v>61.62402669632926</v>
      </c>
      <c r="H70" s="70"/>
      <c r="I70" s="88"/>
      <c r="J70" s="79"/>
      <c r="K70" s="88"/>
      <c r="L70" s="79"/>
      <c r="V70" s="118"/>
      <c r="W70" s="118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</row>
    <row r="71" spans="2:45" s="1" customFormat="1" x14ac:dyDescent="0.2">
      <c r="B71" s="183"/>
      <c r="C71" s="68"/>
      <c r="D71" s="68"/>
      <c r="E71" s="68"/>
      <c r="F71" s="68"/>
      <c r="G71" s="68"/>
      <c r="H71" s="68"/>
    </row>
    <row r="72" spans="2:45" s="1" customFormat="1" x14ac:dyDescent="0.2"/>
    <row r="73" spans="2:45" s="1" customFormat="1" x14ac:dyDescent="0.2"/>
    <row r="74" spans="2:45" s="1" customFormat="1" ht="24.95" customHeight="1" x14ac:dyDescent="0.2">
      <c r="B74" s="80" t="s">
        <v>175</v>
      </c>
      <c r="V74" s="118"/>
      <c r="W74" s="118"/>
      <c r="X74" s="118"/>
      <c r="Y74" s="118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</row>
    <row r="75" spans="2:45" s="1" customFormat="1" ht="25.5" x14ac:dyDescent="0.2">
      <c r="B75" s="2" t="s">
        <v>95</v>
      </c>
      <c r="C75" s="143" t="s">
        <v>186</v>
      </c>
      <c r="D75" s="143" t="s">
        <v>187</v>
      </c>
      <c r="E75" s="143" t="s">
        <v>188</v>
      </c>
      <c r="F75" s="143" t="s">
        <v>90</v>
      </c>
      <c r="G75" s="143" t="s">
        <v>185</v>
      </c>
      <c r="H75" s="83" t="s">
        <v>135</v>
      </c>
      <c r="K75" s="120"/>
      <c r="L75" s="121"/>
      <c r="V75" s="118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</row>
    <row r="76" spans="2:45" s="1" customFormat="1" x14ac:dyDescent="0.2">
      <c r="B76" s="10" t="s">
        <v>59</v>
      </c>
      <c r="C76" s="88">
        <f>C28-C52</f>
        <v>142</v>
      </c>
      <c r="D76" s="88">
        <f t="shared" ref="D76:G76" si="30">D28-D52</f>
        <v>1352</v>
      </c>
      <c r="E76" s="88">
        <f t="shared" si="30"/>
        <v>239</v>
      </c>
      <c r="F76" s="88">
        <f t="shared" si="30"/>
        <v>93</v>
      </c>
      <c r="G76" s="88">
        <f t="shared" si="30"/>
        <v>-1372</v>
      </c>
      <c r="H76" s="88">
        <f t="shared" ref="H76:H84" si="31">G76-C76</f>
        <v>-1514</v>
      </c>
      <c r="J76" s="88"/>
      <c r="K76" s="89"/>
    </row>
    <row r="77" spans="2:45" s="1" customFormat="1" x14ac:dyDescent="0.2">
      <c r="B77" s="10" t="s">
        <v>66</v>
      </c>
      <c r="C77" s="88">
        <f>C29-C53</f>
        <v>-225</v>
      </c>
      <c r="D77" s="88">
        <f>D29-D53</f>
        <v>-204</v>
      </c>
      <c r="E77" s="88">
        <f>E29-E53</f>
        <v>-99</v>
      </c>
      <c r="F77" s="88">
        <f>F29-F53</f>
        <v>-196</v>
      </c>
      <c r="G77" s="88">
        <f>G29-G53</f>
        <v>-197</v>
      </c>
      <c r="H77" s="88">
        <f t="shared" si="31"/>
        <v>28</v>
      </c>
      <c r="J77" s="88"/>
      <c r="K77" s="89"/>
    </row>
    <row r="78" spans="2:45" s="1" customFormat="1" x14ac:dyDescent="0.2">
      <c r="B78" s="10" t="s">
        <v>67</v>
      </c>
      <c r="C78" s="88">
        <f>C30-C54</f>
        <v>1594</v>
      </c>
      <c r="D78" s="88">
        <f t="shared" ref="D78:H78" si="32">D30-D54</f>
        <v>2170</v>
      </c>
      <c r="E78" s="88">
        <f t="shared" si="32"/>
        <v>578</v>
      </c>
      <c r="F78" s="88">
        <f t="shared" si="32"/>
        <v>1206</v>
      </c>
      <c r="G78" s="88">
        <f t="shared" si="32"/>
        <v>3539</v>
      </c>
      <c r="H78" s="88">
        <f t="shared" si="32"/>
        <v>1945</v>
      </c>
      <c r="J78" s="88"/>
      <c r="K78" s="89"/>
    </row>
    <row r="79" spans="2:45" s="1" customFormat="1" x14ac:dyDescent="0.2">
      <c r="B79" s="10" t="s">
        <v>62</v>
      </c>
      <c r="C79" s="88">
        <f t="shared" ref="C79:H84" si="33">C31-C55</f>
        <v>2155</v>
      </c>
      <c r="D79" s="88">
        <f t="shared" si="33"/>
        <v>1659</v>
      </c>
      <c r="E79" s="88">
        <f t="shared" si="33"/>
        <v>2308</v>
      </c>
      <c r="F79" s="88">
        <f t="shared" si="33"/>
        <v>1567</v>
      </c>
      <c r="G79" s="88">
        <f t="shared" si="33"/>
        <v>1481</v>
      </c>
      <c r="H79" s="88">
        <f t="shared" si="33"/>
        <v>-674</v>
      </c>
      <c r="J79" s="88"/>
      <c r="K79" s="89"/>
    </row>
    <row r="80" spans="2:45" s="1" customFormat="1" x14ac:dyDescent="0.2">
      <c r="B80" s="10" t="s">
        <v>68</v>
      </c>
      <c r="C80" s="88">
        <f t="shared" si="33"/>
        <v>178</v>
      </c>
      <c r="D80" s="88">
        <f t="shared" si="33"/>
        <v>122</v>
      </c>
      <c r="E80" s="88">
        <f t="shared" si="33"/>
        <v>-156</v>
      </c>
      <c r="F80" s="88">
        <f t="shared" si="33"/>
        <v>577</v>
      </c>
      <c r="G80" s="88">
        <f t="shared" si="33"/>
        <v>-362</v>
      </c>
      <c r="H80" s="88">
        <f t="shared" si="33"/>
        <v>-540</v>
      </c>
      <c r="J80" s="88"/>
      <c r="K80" s="89"/>
    </row>
    <row r="81" spans="2:45" s="1" customFormat="1" x14ac:dyDescent="0.2">
      <c r="B81" s="10" t="s">
        <v>69</v>
      </c>
      <c r="C81" s="88">
        <f t="shared" si="33"/>
        <v>524</v>
      </c>
      <c r="D81" s="88">
        <f t="shared" si="33"/>
        <v>377</v>
      </c>
      <c r="E81" s="88">
        <f t="shared" si="33"/>
        <v>105</v>
      </c>
      <c r="F81" s="88">
        <f t="shared" si="33"/>
        <v>391</v>
      </c>
      <c r="G81" s="88">
        <f t="shared" si="33"/>
        <v>453</v>
      </c>
      <c r="H81" s="88">
        <f t="shared" si="33"/>
        <v>-71</v>
      </c>
      <c r="J81" s="88"/>
      <c r="K81" s="89"/>
    </row>
    <row r="82" spans="2:45" s="1" customFormat="1" x14ac:dyDescent="0.2">
      <c r="B82" s="10" t="s">
        <v>70</v>
      </c>
      <c r="C82" s="88">
        <f t="shared" si="33"/>
        <v>723</v>
      </c>
      <c r="D82" s="88">
        <f t="shared" si="33"/>
        <v>572</v>
      </c>
      <c r="E82" s="88">
        <f t="shared" si="33"/>
        <v>440</v>
      </c>
      <c r="F82" s="88">
        <f t="shared" si="33"/>
        <v>610</v>
      </c>
      <c r="G82" s="88">
        <f t="shared" si="33"/>
        <v>432</v>
      </c>
      <c r="H82" s="88">
        <f t="shared" si="33"/>
        <v>-291</v>
      </c>
      <c r="J82" s="88"/>
      <c r="K82" s="89"/>
    </row>
    <row r="83" spans="2:45" s="1" customFormat="1" x14ac:dyDescent="0.2">
      <c r="B83" s="10" t="s">
        <v>30</v>
      </c>
      <c r="C83" s="88">
        <f t="shared" si="33"/>
        <v>1480</v>
      </c>
      <c r="D83" s="88">
        <f t="shared" si="33"/>
        <v>515</v>
      </c>
      <c r="E83" s="88">
        <f t="shared" si="33"/>
        <v>2470</v>
      </c>
      <c r="F83" s="88">
        <f t="shared" si="33"/>
        <v>870</v>
      </c>
      <c r="G83" s="88">
        <f t="shared" si="33"/>
        <v>-782</v>
      </c>
      <c r="H83" s="88">
        <f t="shared" si="33"/>
        <v>-2262</v>
      </c>
      <c r="J83" s="88"/>
      <c r="K83" s="89"/>
    </row>
    <row r="84" spans="2:45" s="1" customFormat="1" ht="14.25" x14ac:dyDescent="0.2">
      <c r="B84" s="136" t="s">
        <v>31</v>
      </c>
      <c r="C84" s="84">
        <f t="shared" si="33"/>
        <v>6571</v>
      </c>
      <c r="D84" s="84">
        <f t="shared" si="33"/>
        <v>6563</v>
      </c>
      <c r="E84" s="84">
        <f t="shared" si="33"/>
        <v>5885</v>
      </c>
      <c r="F84" s="84">
        <f t="shared" si="33"/>
        <v>5118</v>
      </c>
      <c r="G84" s="84">
        <f t="shared" si="33"/>
        <v>3192</v>
      </c>
      <c r="H84" s="84">
        <f t="shared" si="31"/>
        <v>-3379</v>
      </c>
      <c r="J84" s="88"/>
      <c r="K84" s="89"/>
      <c r="V84" s="118"/>
      <c r="W84" s="118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119"/>
    </row>
    <row r="85" spans="2:45" s="1" customFormat="1" ht="24.95" customHeight="1" x14ac:dyDescent="0.2">
      <c r="B85" s="135" t="s">
        <v>126</v>
      </c>
      <c r="C85" s="116"/>
      <c r="D85" s="116"/>
      <c r="E85" s="116"/>
      <c r="F85" s="116"/>
      <c r="G85" s="116"/>
      <c r="H85" s="116"/>
      <c r="J85" s="78"/>
      <c r="K85" s="88"/>
      <c r="L85" s="79"/>
      <c r="V85" s="118"/>
      <c r="W85" s="118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Q85" s="119"/>
      <c r="AR85" s="119"/>
      <c r="AS85" s="119"/>
    </row>
    <row r="86" spans="2:45" s="1" customFormat="1" ht="14.25" x14ac:dyDescent="0.2">
      <c r="C86" s="88"/>
      <c r="D86" s="88"/>
      <c r="E86" s="88"/>
      <c r="F86" s="88"/>
      <c r="G86" s="88"/>
      <c r="H86" s="88"/>
      <c r="I86" s="88"/>
      <c r="J86" s="79"/>
      <c r="K86" s="88"/>
      <c r="L86" s="79"/>
      <c r="V86" s="118"/>
      <c r="W86" s="118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</row>
    <row r="87" spans="2:45" s="1" customFormat="1" ht="14.25" x14ac:dyDescent="0.2">
      <c r="B87" s="68"/>
      <c r="C87" s="68"/>
      <c r="D87" s="68"/>
      <c r="E87" s="68"/>
      <c r="F87" s="68"/>
      <c r="G87" s="69"/>
      <c r="H87" s="117"/>
      <c r="I87" s="88"/>
      <c r="J87" s="79"/>
      <c r="K87" s="88"/>
      <c r="L87" s="79"/>
      <c r="V87" s="118"/>
      <c r="W87" s="118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Q87" s="119"/>
      <c r="AR87" s="119"/>
      <c r="AS87" s="119"/>
    </row>
    <row r="88" spans="2:45" s="1" customFormat="1" ht="23.25" x14ac:dyDescent="0.2">
      <c r="B88" s="68"/>
      <c r="C88" s="182" t="s">
        <v>190</v>
      </c>
      <c r="D88" s="182" t="s">
        <v>191</v>
      </c>
      <c r="E88" s="182" t="s">
        <v>192</v>
      </c>
      <c r="F88" s="182" t="s">
        <v>193</v>
      </c>
      <c r="G88" s="182" t="s">
        <v>194</v>
      </c>
      <c r="H88" s="88"/>
      <c r="I88" s="88"/>
      <c r="J88" s="79"/>
      <c r="K88" s="88"/>
      <c r="L88" s="79"/>
      <c r="V88" s="118"/>
      <c r="W88" s="118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</row>
    <row r="89" spans="2:45" s="1" customFormat="1" ht="14.25" x14ac:dyDescent="0.2">
      <c r="B89" s="183" t="s">
        <v>59</v>
      </c>
      <c r="C89" s="70">
        <f>C76/$C$76*100</f>
        <v>100</v>
      </c>
      <c r="D89" s="70">
        <f>D76/$C$76*100</f>
        <v>952.11267605633805</v>
      </c>
      <c r="E89" s="70">
        <f>E76/$C$76*100</f>
        <v>168.30985915492957</v>
      </c>
      <c r="F89" s="70">
        <f>F76/$C$76*100</f>
        <v>65.492957746478879</v>
      </c>
      <c r="G89" s="70">
        <f>G76/$C$76*100</f>
        <v>-966.19718309859161</v>
      </c>
      <c r="H89" s="88"/>
      <c r="I89" s="88"/>
      <c r="J89" s="79"/>
      <c r="K89" s="88"/>
      <c r="L89" s="79"/>
      <c r="V89" s="118"/>
      <c r="W89" s="118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119"/>
    </row>
    <row r="90" spans="2:45" s="1" customFormat="1" ht="14.25" x14ac:dyDescent="0.2">
      <c r="B90" s="183" t="s">
        <v>66</v>
      </c>
      <c r="C90" s="70">
        <f>C77/$C$77*100</f>
        <v>100</v>
      </c>
      <c r="D90" s="70">
        <f>D77/$C$77*100</f>
        <v>90.666666666666657</v>
      </c>
      <c r="E90" s="70">
        <f>E77/$C$77*100</f>
        <v>44</v>
      </c>
      <c r="F90" s="70">
        <f>F77/$C$77*100</f>
        <v>87.1111111111111</v>
      </c>
      <c r="G90" s="70">
        <f>G77/$C$77*100</f>
        <v>87.555555555555557</v>
      </c>
      <c r="H90" s="88"/>
      <c r="I90" s="88"/>
      <c r="J90" s="79"/>
      <c r="K90" s="88"/>
      <c r="L90" s="79"/>
      <c r="V90" s="118"/>
      <c r="W90" s="118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19"/>
    </row>
    <row r="91" spans="2:45" s="1" customFormat="1" ht="14.25" x14ac:dyDescent="0.2">
      <c r="B91" s="183" t="s">
        <v>67</v>
      </c>
      <c r="C91" s="70">
        <f>C78/$C$78*100</f>
        <v>100</v>
      </c>
      <c r="D91" s="70">
        <f>D78/$C$78*100</f>
        <v>136.13550815558344</v>
      </c>
      <c r="E91" s="70">
        <f>E78/$C$78*100</f>
        <v>36.260978670012548</v>
      </c>
      <c r="F91" s="70">
        <f>F78/$C$78*100</f>
        <v>75.658720200752825</v>
      </c>
      <c r="G91" s="70">
        <f>G78/$C$78*100</f>
        <v>222.02007528230868</v>
      </c>
      <c r="H91" s="88"/>
      <c r="I91" s="88"/>
      <c r="J91" s="79"/>
      <c r="K91" s="88"/>
      <c r="L91" s="79"/>
      <c r="V91" s="118"/>
      <c r="W91" s="118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  <c r="AR91" s="119"/>
      <c r="AS91" s="119"/>
    </row>
    <row r="92" spans="2:45" s="1" customFormat="1" ht="14.25" x14ac:dyDescent="0.2">
      <c r="B92" s="183" t="s">
        <v>62</v>
      </c>
      <c r="C92" s="70">
        <f>C79/$C$79*100</f>
        <v>100</v>
      </c>
      <c r="D92" s="70">
        <f>D79/$C$79*100</f>
        <v>76.983758700696058</v>
      </c>
      <c r="E92" s="70">
        <f>E79/$C$79*100</f>
        <v>107.09976798143852</v>
      </c>
      <c r="F92" s="70">
        <f>F79/$C$79*100</f>
        <v>72.714617169373554</v>
      </c>
      <c r="G92" s="70">
        <f>G79/$C$79*100</f>
        <v>68.72389791183295</v>
      </c>
      <c r="H92" s="88"/>
      <c r="I92" s="88"/>
      <c r="J92" s="79"/>
      <c r="K92" s="88"/>
      <c r="L92" s="79"/>
      <c r="V92" s="118"/>
      <c r="W92" s="118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Q92" s="119"/>
      <c r="AR92" s="119"/>
      <c r="AS92" s="119"/>
    </row>
    <row r="93" spans="2:45" s="1" customFormat="1" ht="14.25" x14ac:dyDescent="0.2">
      <c r="B93" s="183" t="s">
        <v>68</v>
      </c>
      <c r="C93" s="70">
        <f>C80/$C$80*100</f>
        <v>100</v>
      </c>
      <c r="D93" s="70">
        <f>D80/$C$80*100</f>
        <v>68.539325842696627</v>
      </c>
      <c r="E93" s="70">
        <f>E80/$C$80*100</f>
        <v>-87.640449438202253</v>
      </c>
      <c r="F93" s="70">
        <f>F80/$C$80*100</f>
        <v>324.15730337078651</v>
      </c>
      <c r="G93" s="70">
        <f>G80/$C$80*100</f>
        <v>-203.37078651685391</v>
      </c>
      <c r="H93" s="88"/>
      <c r="I93" s="88"/>
      <c r="J93" s="79"/>
      <c r="K93" s="88"/>
      <c r="L93" s="79"/>
      <c r="V93" s="118"/>
      <c r="W93" s="118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119"/>
    </row>
    <row r="94" spans="2:45" s="1" customFormat="1" ht="14.25" x14ac:dyDescent="0.2">
      <c r="B94" s="183" t="s">
        <v>69</v>
      </c>
      <c r="C94" s="70">
        <f>C81/$C$81*100</f>
        <v>100</v>
      </c>
      <c r="D94" s="70">
        <f>D81/$C$81*100</f>
        <v>71.946564885496173</v>
      </c>
      <c r="E94" s="70">
        <f>E81/$C$81*100</f>
        <v>20.038167938931299</v>
      </c>
      <c r="F94" s="70">
        <f>F81/$C$81*100</f>
        <v>74.618320610687022</v>
      </c>
      <c r="G94" s="70">
        <f>G81/$C$81*100</f>
        <v>86.450381679389309</v>
      </c>
      <c r="H94" s="88"/>
      <c r="I94" s="88"/>
      <c r="J94" s="79"/>
      <c r="K94" s="88"/>
      <c r="L94" s="79"/>
      <c r="V94" s="118"/>
      <c r="W94" s="118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119"/>
      <c r="AS94" s="119"/>
    </row>
    <row r="95" spans="2:45" s="1" customFormat="1" ht="14.25" x14ac:dyDescent="0.2">
      <c r="B95" s="183" t="s">
        <v>70</v>
      </c>
      <c r="C95" s="70">
        <f>C82/$C$82*100</f>
        <v>100</v>
      </c>
      <c r="D95" s="70">
        <f>D82/$C$82*100</f>
        <v>79.114799446749657</v>
      </c>
      <c r="E95" s="70">
        <f>E82/$C$82*100</f>
        <v>60.857538035961269</v>
      </c>
      <c r="F95" s="70">
        <f>F82/$C$82*100</f>
        <v>84.370677731673581</v>
      </c>
      <c r="G95" s="70">
        <f>G82/$C$82*100</f>
        <v>59.751037344398341</v>
      </c>
      <c r="H95" s="88"/>
      <c r="I95" s="88"/>
      <c r="J95" s="79"/>
      <c r="K95" s="88"/>
      <c r="L95" s="79"/>
      <c r="V95" s="118"/>
      <c r="W95" s="118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Q95" s="119"/>
      <c r="AR95" s="119"/>
      <c r="AS95" s="119"/>
    </row>
    <row r="96" spans="2:45" s="1" customFormat="1" ht="14.25" x14ac:dyDescent="0.2">
      <c r="B96" s="68"/>
      <c r="C96" s="70"/>
      <c r="D96" s="70"/>
      <c r="E96" s="70"/>
      <c r="F96" s="70"/>
      <c r="G96" s="70"/>
      <c r="H96" s="88"/>
      <c r="I96" s="88"/>
      <c r="J96" s="79"/>
      <c r="K96" s="88"/>
      <c r="L96" s="79"/>
      <c r="V96" s="118"/>
      <c r="W96" s="118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Q96" s="119"/>
      <c r="AR96" s="119"/>
      <c r="AS96" s="119"/>
    </row>
    <row r="97" spans="2:7" s="1" customFormat="1" x14ac:dyDescent="0.2">
      <c r="B97" s="68"/>
      <c r="C97" s="68"/>
      <c r="D97" s="68"/>
      <c r="E97" s="68"/>
      <c r="F97" s="68"/>
      <c r="G97" s="68"/>
    </row>
    <row r="98" spans="2:7" s="1" customFormat="1" x14ac:dyDescent="0.2"/>
    <row r="99" spans="2:7" s="1" customFormat="1" x14ac:dyDescent="0.2"/>
    <row r="100" spans="2:7" s="1" customFormat="1" x14ac:dyDescent="0.2"/>
    <row r="101" spans="2:7" s="1" customFormat="1" x14ac:dyDescent="0.2"/>
    <row r="102" spans="2:7" s="1" customFormat="1" x14ac:dyDescent="0.2"/>
    <row r="103" spans="2:7" s="1" customFormat="1" x14ac:dyDescent="0.2"/>
    <row r="104" spans="2:7" s="1" customFormat="1" x14ac:dyDescent="0.2"/>
    <row r="105" spans="2:7" x14ac:dyDescent="0.2">
      <c r="B105" s="113"/>
    </row>
  </sheetData>
  <sheetProtection sheet="1" objects="1" scenarios="1"/>
  <mergeCells count="6">
    <mergeCell ref="B22:T24"/>
    <mergeCell ref="B2:T4"/>
    <mergeCell ref="C7:E7"/>
    <mergeCell ref="F7:H7"/>
    <mergeCell ref="I7:J7"/>
    <mergeCell ref="O7:Q7"/>
  </mergeCells>
  <pageMargins left="0.7" right="0.7" top="0.75" bottom="0.75" header="0.3" footer="0.3"/>
  <pageSetup paperSize="9" scale="4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EABF3-63A3-48DD-99E6-3521E5E2EB32}">
  <sheetPr codeName="Foglio9">
    <tabColor theme="0"/>
    <pageSetUpPr fitToPage="1"/>
  </sheetPr>
  <dimension ref="B2:AS112"/>
  <sheetViews>
    <sheetView zoomScaleNormal="100" zoomScalePageLayoutView="125" workbookViewId="0">
      <selection activeCell="B42" sqref="B42:H51"/>
    </sheetView>
  </sheetViews>
  <sheetFormatPr defaultColWidth="8.75" defaultRowHeight="12.75" x14ac:dyDescent="0.2"/>
  <cols>
    <col min="1" max="1" width="4.125" style="30" customWidth="1"/>
    <col min="2" max="2" width="18.875" style="30" customWidth="1"/>
    <col min="3" max="7" width="8.625" style="30" bestFit="1" customWidth="1"/>
    <col min="8" max="8" width="8.125" style="30" customWidth="1"/>
    <col min="9" max="9" width="8.625" style="30" bestFit="1" customWidth="1"/>
    <col min="10" max="10" width="10" style="30" customWidth="1"/>
    <col min="11" max="11" width="8.125" style="30" customWidth="1"/>
    <col min="12" max="12" width="8.625" style="30" bestFit="1" customWidth="1"/>
    <col min="13" max="20" width="8.125" style="30" customWidth="1"/>
    <col min="21" max="23" width="8.75" style="30"/>
    <col min="24" max="28" width="9.75" style="30" bestFit="1" customWidth="1"/>
    <col min="29" max="16384" width="8.75" style="30"/>
  </cols>
  <sheetData>
    <row r="2" spans="2:44" ht="15" customHeight="1" x14ac:dyDescent="0.2">
      <c r="B2" s="156" t="s">
        <v>147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</row>
    <row r="3" spans="2:44" x14ac:dyDescent="0.2"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</row>
    <row r="4" spans="2:44" x14ac:dyDescent="0.2"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</row>
    <row r="5" spans="2:44" ht="13.5" customHeight="1" x14ac:dyDescent="0.2">
      <c r="C5" s="31"/>
      <c r="D5" s="31"/>
      <c r="E5" s="31"/>
      <c r="F5" s="31"/>
      <c r="G5" s="31"/>
      <c r="H5" s="31"/>
      <c r="I5" s="31"/>
      <c r="J5" s="31"/>
      <c r="K5" s="31"/>
      <c r="L5" s="31"/>
      <c r="O5" s="30" t="s">
        <v>23</v>
      </c>
      <c r="V5" s="105"/>
      <c r="W5" s="1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</row>
    <row r="6" spans="2:44" s="40" customFormat="1" ht="24.95" customHeight="1" x14ac:dyDescent="0.2">
      <c r="B6" s="33" t="s">
        <v>156</v>
      </c>
      <c r="C6" s="31"/>
      <c r="D6" s="31"/>
      <c r="E6" s="31"/>
      <c r="F6" s="31"/>
      <c r="G6" s="31"/>
      <c r="H6" s="31"/>
      <c r="I6" s="31"/>
      <c r="J6" s="31"/>
      <c r="K6" s="43"/>
      <c r="L6" s="43"/>
      <c r="M6" s="43"/>
      <c r="N6" s="43"/>
      <c r="O6" s="31"/>
      <c r="P6" s="31"/>
      <c r="Q6" s="31"/>
      <c r="V6" s="16"/>
      <c r="W6" s="1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</row>
    <row r="7" spans="2:44" ht="24.75" customHeight="1" x14ac:dyDescent="0.2">
      <c r="B7" s="123" t="s">
        <v>27</v>
      </c>
      <c r="C7" s="168" t="s">
        <v>86</v>
      </c>
      <c r="D7" s="168"/>
      <c r="E7" s="168"/>
      <c r="F7" s="181" t="s">
        <v>87</v>
      </c>
      <c r="G7" s="181"/>
      <c r="H7" s="181"/>
      <c r="I7" s="181" t="s">
        <v>88</v>
      </c>
      <c r="J7" s="181"/>
      <c r="K7" s="43"/>
      <c r="L7" s="43"/>
      <c r="M7" s="43"/>
      <c r="N7" s="43"/>
      <c r="O7" s="164"/>
      <c r="P7" s="164"/>
      <c r="Q7" s="164"/>
      <c r="W7" s="105"/>
      <c r="X7" s="106"/>
      <c r="Y7" s="106"/>
      <c r="Z7" s="106"/>
      <c r="AA7" s="106"/>
      <c r="AB7" s="106"/>
      <c r="AC7" s="106"/>
      <c r="AD7" s="106"/>
      <c r="AE7" s="106"/>
      <c r="AF7" s="106"/>
    </row>
    <row r="8" spans="2:44" ht="35.1" customHeight="1" x14ac:dyDescent="0.2">
      <c r="B8" s="107"/>
      <c r="C8" s="36" t="s">
        <v>185</v>
      </c>
      <c r="D8" s="37" t="s">
        <v>130</v>
      </c>
      <c r="E8" s="37" t="s">
        <v>131</v>
      </c>
      <c r="F8" s="36" t="s">
        <v>185</v>
      </c>
      <c r="G8" s="37" t="s">
        <v>130</v>
      </c>
      <c r="H8" s="37" t="s">
        <v>131</v>
      </c>
      <c r="I8" s="36" t="s">
        <v>185</v>
      </c>
      <c r="J8" s="37" t="s">
        <v>134</v>
      </c>
      <c r="K8" s="43"/>
      <c r="L8" s="43"/>
      <c r="M8" s="43"/>
      <c r="N8" s="43"/>
      <c r="O8" s="48"/>
      <c r="P8" s="43"/>
      <c r="Q8" s="43"/>
    </row>
    <row r="9" spans="2:44" x14ac:dyDescent="0.2">
      <c r="B9" s="30" t="s">
        <v>96</v>
      </c>
      <c r="C9" s="8">
        <f>G30</f>
        <v>9815</v>
      </c>
      <c r="D9" s="3">
        <f>G30-F30</f>
        <v>1352</v>
      </c>
      <c r="E9" s="11">
        <f>(G30-F30)/F30</f>
        <v>0.1597542242703533</v>
      </c>
      <c r="F9" s="8">
        <f t="shared" ref="F9:F18" si="0">G56</f>
        <v>9826</v>
      </c>
      <c r="G9" s="3">
        <f t="shared" ref="G9:G18" si="1">G56-F56</f>
        <v>2003</v>
      </c>
      <c r="H9" s="11">
        <f t="shared" ref="H9:H18" si="2">(G56-F56)/F56</f>
        <v>0.25603988239805703</v>
      </c>
      <c r="I9" s="8">
        <f>G82</f>
        <v>-11</v>
      </c>
      <c r="J9" s="3">
        <f>G82-F82</f>
        <v>-651</v>
      </c>
      <c r="K9" s="43"/>
      <c r="L9" s="43"/>
      <c r="M9" s="43"/>
      <c r="N9" s="43"/>
      <c r="O9" s="3"/>
      <c r="P9" s="12"/>
      <c r="Q9" s="13"/>
    </row>
    <row r="10" spans="2:44" x14ac:dyDescent="0.2">
      <c r="B10" s="30" t="s">
        <v>97</v>
      </c>
      <c r="C10" s="8">
        <f t="shared" ref="C10:C11" si="3">G31</f>
        <v>35044</v>
      </c>
      <c r="D10" s="3">
        <f t="shared" ref="D10:D11" si="4">G31-F31</f>
        <v>2100</v>
      </c>
      <c r="E10" s="11">
        <f t="shared" ref="E10:E11" si="5">(G31-F31)/F31</f>
        <v>6.3744536182612915E-2</v>
      </c>
      <c r="F10" s="8">
        <f t="shared" si="0"/>
        <v>39275</v>
      </c>
      <c r="G10" s="3">
        <f t="shared" si="1"/>
        <v>5183</v>
      </c>
      <c r="H10" s="11">
        <f t="shared" si="2"/>
        <v>0.15202980171301186</v>
      </c>
      <c r="I10" s="8">
        <f t="shared" ref="I10:I11" si="6">G83</f>
        <v>-4231</v>
      </c>
      <c r="J10" s="3">
        <f t="shared" ref="J10:J11" si="7">G83-F83</f>
        <v>-3083</v>
      </c>
      <c r="K10" s="43"/>
      <c r="L10" s="43"/>
      <c r="M10" s="43"/>
      <c r="N10" s="43"/>
      <c r="O10" s="3"/>
      <c r="P10" s="12"/>
      <c r="Q10" s="13"/>
    </row>
    <row r="11" spans="2:44" ht="14.25" customHeight="1" x14ac:dyDescent="0.2">
      <c r="B11" s="30" t="s">
        <v>99</v>
      </c>
      <c r="C11" s="8">
        <f t="shared" si="3"/>
        <v>5142</v>
      </c>
      <c r="D11" s="3">
        <f t="shared" si="4"/>
        <v>2521</v>
      </c>
      <c r="E11" s="11">
        <f t="shared" si="5"/>
        <v>0.96184662342617322</v>
      </c>
      <c r="F11" s="8">
        <f t="shared" si="0"/>
        <v>455</v>
      </c>
      <c r="G11" s="3">
        <f t="shared" si="1"/>
        <v>112</v>
      </c>
      <c r="H11" s="11">
        <f t="shared" si="2"/>
        <v>0.32653061224489793</v>
      </c>
      <c r="I11" s="8">
        <f t="shared" si="6"/>
        <v>4687</v>
      </c>
      <c r="J11" s="3">
        <f t="shared" si="7"/>
        <v>2409</v>
      </c>
      <c r="K11" s="43"/>
      <c r="L11" s="43"/>
      <c r="M11" s="43"/>
      <c r="N11" s="43"/>
      <c r="O11" s="3"/>
      <c r="P11" s="12"/>
      <c r="Q11" s="13"/>
    </row>
    <row r="12" spans="2:44" x14ac:dyDescent="0.2">
      <c r="B12" s="30" t="s">
        <v>98</v>
      </c>
      <c r="C12" s="8">
        <f t="shared" ref="C12:C18" si="8">G33</f>
        <v>1118</v>
      </c>
      <c r="D12" s="3">
        <f t="shared" ref="D12:D18" si="9">G33-F33</f>
        <v>124</v>
      </c>
      <c r="E12" s="11">
        <f t="shared" ref="E12:E18" si="10">(G33-F33)/F33</f>
        <v>0.12474849094567404</v>
      </c>
      <c r="F12" s="8">
        <f t="shared" si="0"/>
        <v>1062</v>
      </c>
      <c r="G12" s="3">
        <f t="shared" si="1"/>
        <v>186</v>
      </c>
      <c r="H12" s="11">
        <f t="shared" si="2"/>
        <v>0.21232876712328766</v>
      </c>
      <c r="I12" s="8">
        <f t="shared" ref="I12:I18" si="11">G85</f>
        <v>56</v>
      </c>
      <c r="J12" s="3">
        <f t="shared" ref="J12:J18" si="12">G85-F85</f>
        <v>-62</v>
      </c>
      <c r="K12" s="43"/>
      <c r="L12" s="43"/>
      <c r="M12" s="43"/>
      <c r="N12" s="43"/>
      <c r="O12" s="3"/>
      <c r="P12" s="12"/>
      <c r="Q12" s="13"/>
    </row>
    <row r="13" spans="2:44" x14ac:dyDescent="0.2">
      <c r="B13" s="113" t="s">
        <v>100</v>
      </c>
      <c r="C13" s="8">
        <f t="shared" si="8"/>
        <v>3908</v>
      </c>
      <c r="D13" s="3">
        <f t="shared" si="9"/>
        <v>306</v>
      </c>
      <c r="E13" s="11">
        <f t="shared" si="10"/>
        <v>8.4952803997779006E-2</v>
      </c>
      <c r="F13" s="8">
        <f t="shared" si="0"/>
        <v>636</v>
      </c>
      <c r="G13" s="3">
        <f t="shared" si="1"/>
        <v>117</v>
      </c>
      <c r="H13" s="11">
        <f t="shared" si="2"/>
        <v>0.22543352601156069</v>
      </c>
      <c r="I13" s="8">
        <f t="shared" si="11"/>
        <v>3272</v>
      </c>
      <c r="J13" s="3">
        <f t="shared" si="12"/>
        <v>189</v>
      </c>
      <c r="K13" s="43"/>
      <c r="L13" s="43"/>
      <c r="M13" s="43"/>
      <c r="N13" s="43"/>
    </row>
    <row r="14" spans="2:44" x14ac:dyDescent="0.2">
      <c r="B14" s="30" t="s">
        <v>101</v>
      </c>
      <c r="C14" s="8">
        <f t="shared" si="8"/>
        <v>4738</v>
      </c>
      <c r="D14" s="3">
        <f t="shared" si="9"/>
        <v>-412</v>
      </c>
      <c r="E14" s="11">
        <f t="shared" si="10"/>
        <v>-0.08</v>
      </c>
      <c r="F14" s="8">
        <f t="shared" si="0"/>
        <v>5385</v>
      </c>
      <c r="G14" s="3">
        <f t="shared" si="1"/>
        <v>324</v>
      </c>
      <c r="H14" s="11">
        <f t="shared" si="2"/>
        <v>6.4018968583283931E-2</v>
      </c>
      <c r="I14" s="8">
        <f t="shared" si="11"/>
        <v>-647</v>
      </c>
      <c r="J14" s="3">
        <f t="shared" si="12"/>
        <v>-736</v>
      </c>
      <c r="K14" s="43"/>
      <c r="L14" s="43"/>
      <c r="M14" s="43"/>
      <c r="N14" s="43"/>
    </row>
    <row r="15" spans="2:44" x14ac:dyDescent="0.2">
      <c r="B15" s="30" t="s">
        <v>102</v>
      </c>
      <c r="C15" s="8">
        <f t="shared" si="8"/>
        <v>115</v>
      </c>
      <c r="D15" s="3">
        <f t="shared" si="9"/>
        <v>-2</v>
      </c>
      <c r="E15" s="11">
        <f t="shared" si="10"/>
        <v>-1.7094017094017096E-2</v>
      </c>
      <c r="F15" s="8">
        <f t="shared" si="0"/>
        <v>49</v>
      </c>
      <c r="G15" s="3">
        <f t="shared" si="1"/>
        <v>-10</v>
      </c>
      <c r="H15" s="11">
        <f t="shared" si="2"/>
        <v>-0.16949152542372881</v>
      </c>
      <c r="I15" s="8">
        <f t="shared" si="11"/>
        <v>66</v>
      </c>
      <c r="J15" s="3">
        <f t="shared" si="12"/>
        <v>8</v>
      </c>
      <c r="K15" s="43"/>
      <c r="L15" s="43"/>
      <c r="M15" s="43"/>
      <c r="N15" s="43"/>
    </row>
    <row r="16" spans="2:44" ht="26.25" customHeight="1" x14ac:dyDescent="0.2">
      <c r="B16" s="63" t="s">
        <v>123</v>
      </c>
      <c r="C16" s="8">
        <f t="shared" si="8"/>
        <v>59880</v>
      </c>
      <c r="D16" s="3">
        <f t="shared" si="9"/>
        <v>5989</v>
      </c>
      <c r="E16" s="11">
        <f t="shared" si="10"/>
        <v>0.11113172886010651</v>
      </c>
      <c r="F16" s="8">
        <f t="shared" si="0"/>
        <v>56688</v>
      </c>
      <c r="G16" s="3">
        <f t="shared" si="1"/>
        <v>7915</v>
      </c>
      <c r="H16" s="11">
        <f t="shared" si="2"/>
        <v>0.16228241034998872</v>
      </c>
      <c r="I16" s="8">
        <f t="shared" si="11"/>
        <v>3192</v>
      </c>
      <c r="J16" s="3">
        <f t="shared" si="12"/>
        <v>-1926</v>
      </c>
      <c r="K16" s="43"/>
      <c r="L16" s="43"/>
      <c r="M16" s="43"/>
      <c r="N16" s="43"/>
      <c r="AC16" s="16"/>
      <c r="AD16" s="106"/>
      <c r="AE16" s="105"/>
      <c r="AF16" s="106"/>
    </row>
    <row r="17" spans="2:32" ht="14.25" x14ac:dyDescent="0.2">
      <c r="B17" s="30" t="s">
        <v>120</v>
      </c>
      <c r="C17" s="8">
        <f t="shared" si="8"/>
        <v>5860</v>
      </c>
      <c r="D17" s="3">
        <f t="shared" si="9"/>
        <v>-269</v>
      </c>
      <c r="E17" s="11">
        <f t="shared" si="10"/>
        <v>-4.3889704682656225E-2</v>
      </c>
      <c r="F17" s="8">
        <f t="shared" si="0"/>
        <v>6268</v>
      </c>
      <c r="G17" s="3">
        <f t="shared" si="1"/>
        <v>100</v>
      </c>
      <c r="H17" s="11">
        <f t="shared" si="2"/>
        <v>1.621271076523995E-2</v>
      </c>
      <c r="I17" s="8">
        <f t="shared" si="11"/>
        <v>-408</v>
      </c>
      <c r="J17" s="3">
        <f t="shared" si="12"/>
        <v>-369</v>
      </c>
      <c r="K17" s="43"/>
      <c r="L17" s="43"/>
      <c r="M17" s="43"/>
      <c r="N17" s="43"/>
      <c r="AC17" s="16"/>
      <c r="AD17" s="106"/>
      <c r="AE17" s="105"/>
      <c r="AF17" s="106"/>
    </row>
    <row r="18" spans="2:32" ht="14.25" x14ac:dyDescent="0.2">
      <c r="B18" s="124" t="s">
        <v>121</v>
      </c>
      <c r="C18" s="8">
        <f t="shared" si="8"/>
        <v>374</v>
      </c>
      <c r="D18" s="3">
        <f t="shared" si="9"/>
        <v>142</v>
      </c>
      <c r="E18" s="11">
        <f t="shared" si="10"/>
        <v>0.61206896551724133</v>
      </c>
      <c r="F18" s="8">
        <f t="shared" si="0"/>
        <v>447</v>
      </c>
      <c r="G18" s="3">
        <f t="shared" si="1"/>
        <v>196</v>
      </c>
      <c r="H18" s="11">
        <f t="shared" si="2"/>
        <v>0.78087649402390436</v>
      </c>
      <c r="I18" s="8">
        <f t="shared" si="11"/>
        <v>-73</v>
      </c>
      <c r="J18" s="3">
        <f t="shared" si="12"/>
        <v>-54</v>
      </c>
      <c r="K18" s="43"/>
      <c r="L18" s="43"/>
      <c r="M18" s="43"/>
      <c r="N18" s="43"/>
      <c r="AC18" s="16"/>
      <c r="AD18" s="106"/>
      <c r="AE18" s="105"/>
      <c r="AF18" s="106"/>
    </row>
    <row r="19" spans="2:32" ht="24" customHeight="1" x14ac:dyDescent="0.2">
      <c r="B19" s="47" t="s">
        <v>125</v>
      </c>
      <c r="C19" s="39"/>
      <c r="D19" s="39"/>
      <c r="E19" s="39"/>
      <c r="F19" s="39"/>
      <c r="G19" s="39"/>
      <c r="H19" s="39"/>
      <c r="I19" s="39"/>
      <c r="J19" s="39"/>
      <c r="K19" s="43"/>
      <c r="L19" s="43"/>
      <c r="M19" s="43"/>
      <c r="N19" s="43"/>
      <c r="AC19" s="16"/>
      <c r="AD19" s="106"/>
      <c r="AE19" s="105"/>
      <c r="AF19" s="106"/>
    </row>
    <row r="20" spans="2:32" ht="24.95" customHeight="1" x14ac:dyDescent="0.2">
      <c r="K20" s="43"/>
      <c r="L20" s="43"/>
      <c r="M20" s="43"/>
      <c r="N20" s="43"/>
      <c r="AC20" s="16"/>
      <c r="AD20" s="106"/>
      <c r="AE20" s="105"/>
      <c r="AF20" s="106"/>
    </row>
    <row r="21" spans="2:32" ht="14.25" x14ac:dyDescent="0.2">
      <c r="B21" s="113"/>
      <c r="K21" s="43"/>
      <c r="L21" s="43"/>
      <c r="M21" s="43"/>
      <c r="N21" s="43"/>
      <c r="AC21" s="16"/>
      <c r="AD21" s="106"/>
      <c r="AE21" s="105"/>
      <c r="AF21" s="106"/>
    </row>
    <row r="22" spans="2:32" ht="14.25" x14ac:dyDescent="0.2">
      <c r="B22" s="113"/>
      <c r="K22" s="43"/>
      <c r="L22" s="43"/>
      <c r="M22" s="43"/>
      <c r="N22" s="43"/>
      <c r="AC22" s="16"/>
      <c r="AD22" s="106"/>
      <c r="AE22" s="105"/>
      <c r="AF22" s="106"/>
    </row>
    <row r="23" spans="2:32" ht="14.25" x14ac:dyDescent="0.2">
      <c r="V23" s="1"/>
      <c r="W23" s="1"/>
      <c r="X23" s="1"/>
      <c r="Y23" s="1"/>
      <c r="Z23" s="1"/>
      <c r="AA23" s="1"/>
      <c r="AB23" s="1"/>
      <c r="AC23" s="1"/>
      <c r="AD23" s="106"/>
      <c r="AE23" s="106"/>
      <c r="AF23" s="106"/>
    </row>
    <row r="24" spans="2:32" ht="14.25" x14ac:dyDescent="0.2">
      <c r="B24" s="156" t="s">
        <v>163</v>
      </c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V24" s="1"/>
      <c r="W24" s="1"/>
      <c r="X24" s="1"/>
      <c r="Y24" s="1"/>
      <c r="Z24" s="1"/>
      <c r="AA24" s="1"/>
      <c r="AB24" s="1"/>
      <c r="AC24" s="1"/>
      <c r="AD24" s="106"/>
      <c r="AE24" s="106"/>
      <c r="AF24" s="110"/>
    </row>
    <row r="25" spans="2:32" ht="14.25" x14ac:dyDescent="0.2"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V25" s="1"/>
      <c r="W25" s="1"/>
      <c r="X25" s="1"/>
      <c r="Y25" s="1"/>
      <c r="Z25" s="1"/>
      <c r="AA25" s="1"/>
      <c r="AB25" s="1"/>
      <c r="AC25" s="1"/>
      <c r="AD25" s="106"/>
      <c r="AE25" s="106"/>
      <c r="AF25" s="106"/>
    </row>
    <row r="26" spans="2:32" ht="14.25" x14ac:dyDescent="0.2"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V26" s="1"/>
      <c r="W26" s="1"/>
      <c r="X26" s="1"/>
      <c r="Y26" s="1"/>
      <c r="Z26" s="1"/>
      <c r="AA26" s="1"/>
      <c r="AB26" s="1"/>
      <c r="AC26" s="1"/>
      <c r="AD26" s="106"/>
      <c r="AE26" s="106"/>
      <c r="AF26" s="106"/>
    </row>
    <row r="27" spans="2:32" ht="14.25" x14ac:dyDescent="0.2">
      <c r="V27" s="1"/>
      <c r="W27" s="1"/>
      <c r="X27" s="1"/>
      <c r="Y27" s="1"/>
      <c r="Z27" s="1"/>
      <c r="AA27" s="1"/>
      <c r="AB27" s="1"/>
      <c r="AC27" s="1"/>
      <c r="AD27" s="106"/>
      <c r="AE27" s="106"/>
      <c r="AF27" s="106"/>
    </row>
    <row r="28" spans="2:32" ht="24.95" customHeight="1" x14ac:dyDescent="0.2">
      <c r="B28" s="33" t="s">
        <v>176</v>
      </c>
      <c r="V28" s="1"/>
      <c r="W28" s="1"/>
      <c r="X28" s="1"/>
      <c r="Y28" s="1"/>
      <c r="Z28" s="1"/>
      <c r="AA28" s="1"/>
      <c r="AB28" s="1"/>
      <c r="AC28" s="1"/>
      <c r="AD28" s="106"/>
      <c r="AE28" s="106"/>
      <c r="AF28" s="106"/>
    </row>
    <row r="29" spans="2:32" ht="25.5" x14ac:dyDescent="0.2">
      <c r="B29" s="35" t="s">
        <v>93</v>
      </c>
      <c r="C29" s="143" t="s">
        <v>186</v>
      </c>
      <c r="D29" s="143" t="s">
        <v>187</v>
      </c>
      <c r="E29" s="143" t="s">
        <v>188</v>
      </c>
      <c r="F29" s="143" t="s">
        <v>90</v>
      </c>
      <c r="G29" s="143" t="s">
        <v>185</v>
      </c>
      <c r="H29" s="37" t="s">
        <v>132</v>
      </c>
      <c r="I29" s="37" t="s">
        <v>133</v>
      </c>
      <c r="K29" s="43"/>
      <c r="L29" s="44"/>
      <c r="V29" s="1"/>
      <c r="W29" s="1"/>
      <c r="X29" s="1"/>
      <c r="Y29" s="1"/>
      <c r="Z29" s="1"/>
      <c r="AA29" s="1"/>
      <c r="AB29" s="1"/>
      <c r="AC29" s="1"/>
      <c r="AD29" s="106"/>
      <c r="AE29" s="106"/>
      <c r="AF29" s="106"/>
    </row>
    <row r="30" spans="2:32" ht="14.25" x14ac:dyDescent="0.2">
      <c r="B30" s="30" t="s">
        <v>96</v>
      </c>
      <c r="C30" s="3">
        <f>'[1]2. Contratti'!C9</f>
        <v>6397</v>
      </c>
      <c r="D30" s="3">
        <f>'[1]2. Contratti'!D9</f>
        <v>9277</v>
      </c>
      <c r="E30" s="3">
        <f>'[1]2. Contratti'!E9</f>
        <v>6925</v>
      </c>
      <c r="F30" s="3">
        <f>'[1]2. Contratti'!F9</f>
        <v>8463</v>
      </c>
      <c r="G30" s="3">
        <f>'[1]2. Contratti'!G9</f>
        <v>9815</v>
      </c>
      <c r="H30" s="3">
        <f>G30-C30</f>
        <v>3418</v>
      </c>
      <c r="I30" s="11">
        <f>(G30-C30)/C30</f>
        <v>0.53431295919962485</v>
      </c>
      <c r="V30" s="1"/>
      <c r="W30" s="1"/>
      <c r="X30" s="1"/>
      <c r="Y30" s="1"/>
      <c r="Z30" s="1"/>
      <c r="AA30" s="1"/>
      <c r="AB30" s="1"/>
      <c r="AC30" s="1"/>
      <c r="AD30" s="106"/>
      <c r="AE30" s="106"/>
      <c r="AF30" s="106"/>
    </row>
    <row r="31" spans="2:32" x14ac:dyDescent="0.2">
      <c r="B31" s="30" t="s">
        <v>97</v>
      </c>
      <c r="C31" s="3">
        <f>'[1]2. Contratti'!C10</f>
        <v>33645</v>
      </c>
      <c r="D31" s="3">
        <f>'[1]2. Contratti'!D10</f>
        <v>29934</v>
      </c>
      <c r="E31" s="3">
        <f>'[1]2. Contratti'!E10</f>
        <v>27990</v>
      </c>
      <c r="F31" s="3">
        <f>'[1]2. Contratti'!F10</f>
        <v>32944</v>
      </c>
      <c r="G31" s="3">
        <f>'[1]2. Contratti'!G10</f>
        <v>35044</v>
      </c>
      <c r="H31" s="3">
        <f>G31-C31</f>
        <v>1399</v>
      </c>
      <c r="I31" s="11">
        <f>(G31-C31)/C31</f>
        <v>4.1581215633823748E-2</v>
      </c>
      <c r="V31" s="1"/>
      <c r="W31" s="1"/>
      <c r="X31" s="1"/>
      <c r="Y31" s="1"/>
      <c r="Z31" s="1"/>
      <c r="AA31" s="1"/>
      <c r="AB31" s="1"/>
      <c r="AC31" s="1"/>
    </row>
    <row r="32" spans="2:32" x14ac:dyDescent="0.2">
      <c r="B32" s="30" t="s">
        <v>99</v>
      </c>
      <c r="C32" s="3">
        <f>'[1]2. Contratti'!C11</f>
        <v>2555</v>
      </c>
      <c r="D32" s="3">
        <f>'[1]2. Contratti'!D11</f>
        <v>3287</v>
      </c>
      <c r="E32" s="3">
        <f>'[1]2. Contratti'!E11</f>
        <v>1938</v>
      </c>
      <c r="F32" s="3">
        <f>'[1]2. Contratti'!F11</f>
        <v>2621</v>
      </c>
      <c r="G32" s="3">
        <f>'[1]2. Contratti'!G11</f>
        <v>5142</v>
      </c>
      <c r="H32" s="3">
        <f>G32-C32</f>
        <v>2587</v>
      </c>
      <c r="I32" s="11">
        <f>(G32-C32)/C32</f>
        <v>1.0125244618395304</v>
      </c>
      <c r="V32" s="1"/>
      <c r="W32" s="1"/>
      <c r="X32" s="1"/>
      <c r="Y32" s="1"/>
      <c r="Z32" s="1"/>
      <c r="AA32" s="1"/>
      <c r="AB32" s="1"/>
      <c r="AC32" s="1"/>
    </row>
    <row r="33" spans="2:29" x14ac:dyDescent="0.2">
      <c r="B33" s="30" t="s">
        <v>98</v>
      </c>
      <c r="C33" s="3">
        <f>'[1]2. Contratti'!C12</f>
        <v>1028</v>
      </c>
      <c r="D33" s="3">
        <f>'[1]2. Contratti'!D12</f>
        <v>947</v>
      </c>
      <c r="E33" s="3">
        <f>'[1]2. Contratti'!E12</f>
        <v>697</v>
      </c>
      <c r="F33" s="3">
        <f>'[1]2. Contratti'!F12</f>
        <v>994</v>
      </c>
      <c r="G33" s="3">
        <f>'[1]2. Contratti'!G12</f>
        <v>1118</v>
      </c>
      <c r="H33" s="3">
        <f t="shared" ref="H33:H36" si="13">G33-C33</f>
        <v>90</v>
      </c>
      <c r="I33" s="11">
        <f t="shared" ref="I33:I36" si="14">(G33-C33)/C33</f>
        <v>8.7548638132295714E-2</v>
      </c>
      <c r="V33" s="1"/>
      <c r="W33" s="1"/>
      <c r="X33" s="1"/>
      <c r="Y33" s="1"/>
      <c r="Z33" s="1"/>
      <c r="AA33" s="1"/>
      <c r="AB33" s="1"/>
      <c r="AC33" s="1"/>
    </row>
    <row r="34" spans="2:29" x14ac:dyDescent="0.2">
      <c r="B34" s="113" t="s">
        <v>100</v>
      </c>
      <c r="C34" s="3">
        <f>'[1]2. Contratti'!C13</f>
        <v>3836</v>
      </c>
      <c r="D34" s="3">
        <f>'[1]2. Contratti'!D13</f>
        <v>3122</v>
      </c>
      <c r="E34" s="3">
        <f>'[1]2. Contratti'!E13</f>
        <v>2979</v>
      </c>
      <c r="F34" s="3">
        <f>'[1]2. Contratti'!F13</f>
        <v>3602</v>
      </c>
      <c r="G34" s="3">
        <f>'[1]2. Contratti'!G13</f>
        <v>3908</v>
      </c>
      <c r="H34" s="3">
        <f t="shared" si="13"/>
        <v>72</v>
      </c>
      <c r="I34" s="11">
        <f t="shared" si="14"/>
        <v>1.8769551616266946E-2</v>
      </c>
      <c r="V34" s="1"/>
      <c r="W34" s="1"/>
      <c r="X34" s="1"/>
      <c r="Y34" s="1"/>
      <c r="Z34" s="1"/>
      <c r="AA34" s="1"/>
      <c r="AB34" s="1"/>
      <c r="AC34" s="1"/>
    </row>
    <row r="35" spans="2:29" x14ac:dyDescent="0.2">
      <c r="B35" s="30" t="s">
        <v>101</v>
      </c>
      <c r="C35" s="3">
        <f>'[1]2. Contratti'!C14</f>
        <v>4119</v>
      </c>
      <c r="D35" s="3">
        <f>'[1]2. Contratti'!D14</f>
        <v>4193</v>
      </c>
      <c r="E35" s="3">
        <f>'[1]2. Contratti'!E14</f>
        <v>7291</v>
      </c>
      <c r="F35" s="3">
        <f>'[1]2. Contratti'!F14</f>
        <v>5150</v>
      </c>
      <c r="G35" s="3">
        <f>'[1]2. Contratti'!G14</f>
        <v>4738</v>
      </c>
      <c r="H35" s="3">
        <f t="shared" si="13"/>
        <v>619</v>
      </c>
      <c r="I35" s="11">
        <f t="shared" si="14"/>
        <v>0.15027919397912115</v>
      </c>
      <c r="V35" s="1"/>
      <c r="W35" s="1"/>
      <c r="X35" s="1"/>
      <c r="Y35" s="1"/>
      <c r="Z35" s="1"/>
      <c r="AA35" s="1"/>
      <c r="AB35" s="1"/>
      <c r="AC35" s="1"/>
    </row>
    <row r="36" spans="2:29" x14ac:dyDescent="0.2">
      <c r="B36" s="30" t="s">
        <v>102</v>
      </c>
      <c r="C36" s="3">
        <f>'[1]2. Contratti'!C15</f>
        <v>272</v>
      </c>
      <c r="D36" s="3">
        <f>'[1]2. Contratti'!D15</f>
        <v>225</v>
      </c>
      <c r="E36" s="3">
        <f>'[1]2. Contratti'!E15</f>
        <v>146</v>
      </c>
      <c r="F36" s="3">
        <f>'[1]2. Contratti'!F15</f>
        <v>117</v>
      </c>
      <c r="G36" s="3">
        <f>'[1]2. Contratti'!G15</f>
        <v>115</v>
      </c>
      <c r="H36" s="3">
        <f t="shared" si="13"/>
        <v>-157</v>
      </c>
      <c r="I36" s="11">
        <f t="shared" si="14"/>
        <v>-0.57720588235294112</v>
      </c>
      <c r="V36" s="1"/>
      <c r="W36" s="1"/>
      <c r="X36" s="1"/>
      <c r="Y36" s="1"/>
      <c r="Z36" s="1"/>
      <c r="AA36" s="1"/>
      <c r="AB36" s="1"/>
      <c r="AC36" s="1"/>
    </row>
    <row r="37" spans="2:29" ht="23.25" customHeight="1" x14ac:dyDescent="0.2">
      <c r="B37" s="125" t="s">
        <v>122</v>
      </c>
      <c r="C37" s="116">
        <f>SUM(C30:C36)</f>
        <v>51852</v>
      </c>
      <c r="D37" s="116">
        <f>SUM(D30:D36)</f>
        <v>50985</v>
      </c>
      <c r="E37" s="116">
        <f>SUM(E30:E36)</f>
        <v>47966</v>
      </c>
      <c r="F37" s="116">
        <f>SUM(F30:F36)</f>
        <v>53891</v>
      </c>
      <c r="G37" s="116">
        <f>SUM(G30:G36)</f>
        <v>59880</v>
      </c>
      <c r="H37" s="116">
        <f>G37-C37</f>
        <v>8028</v>
      </c>
      <c r="I37" s="78">
        <f>(G37-C37)/C37</f>
        <v>0.15482527192779449</v>
      </c>
      <c r="V37" s="1"/>
      <c r="W37" s="1"/>
      <c r="X37" s="1"/>
      <c r="Y37" s="1"/>
      <c r="Z37" s="1"/>
      <c r="AA37" s="1"/>
      <c r="AB37" s="1"/>
      <c r="AC37" s="1"/>
    </row>
    <row r="38" spans="2:29" x14ac:dyDescent="0.2">
      <c r="B38" s="30" t="s">
        <v>120</v>
      </c>
      <c r="C38" s="3">
        <f>'[1]2. Contratti'!C17</f>
        <v>8607</v>
      </c>
      <c r="D38" s="3">
        <f>'[1]2. Contratti'!D17</f>
        <v>5937</v>
      </c>
      <c r="E38" s="3">
        <f>'[1]2. Contratti'!E17</f>
        <v>5218</v>
      </c>
      <c r="F38" s="3">
        <f>'[1]2. Contratti'!F17</f>
        <v>6129</v>
      </c>
      <c r="G38" s="3">
        <f>'[1]2. Contratti'!G17</f>
        <v>5860</v>
      </c>
      <c r="H38" s="3">
        <f t="shared" ref="H38:H39" si="15">G38-C38</f>
        <v>-2747</v>
      </c>
      <c r="I38" s="11">
        <f t="shared" ref="I38:I39" si="16">(G38-C38)/C38</f>
        <v>-0.31915882421285002</v>
      </c>
      <c r="V38" s="1"/>
      <c r="W38" s="1"/>
      <c r="X38" s="1"/>
      <c r="Y38" s="1"/>
      <c r="Z38" s="1"/>
      <c r="AA38" s="1"/>
      <c r="AB38" s="1"/>
      <c r="AC38" s="1"/>
    </row>
    <row r="39" spans="2:29" x14ac:dyDescent="0.2">
      <c r="B39" s="124" t="s">
        <v>121</v>
      </c>
      <c r="C39" s="29">
        <f>'[1]2. Contratti'!C18</f>
        <v>187</v>
      </c>
      <c r="D39" s="29">
        <f>'[1]2. Contratti'!D18</f>
        <v>600</v>
      </c>
      <c r="E39" s="29">
        <f>'[1]2. Contratti'!E18</f>
        <v>200</v>
      </c>
      <c r="F39" s="29">
        <f>'[1]2. Contratti'!F18</f>
        <v>232</v>
      </c>
      <c r="G39" s="29">
        <f>'[1]2. Contratti'!G18</f>
        <v>374</v>
      </c>
      <c r="H39" s="29">
        <f t="shared" si="15"/>
        <v>187</v>
      </c>
      <c r="I39" s="7">
        <f t="shared" si="16"/>
        <v>1</v>
      </c>
      <c r="V39" s="1"/>
      <c r="W39" s="1"/>
      <c r="X39" s="1"/>
      <c r="Y39" s="1"/>
      <c r="Z39" s="1"/>
      <c r="AA39" s="1"/>
      <c r="AB39" s="1"/>
      <c r="AC39" s="1"/>
    </row>
    <row r="40" spans="2:29" s="1" customFormat="1" ht="24.95" customHeight="1" x14ac:dyDescent="0.2">
      <c r="B40" s="135" t="s">
        <v>126</v>
      </c>
      <c r="C40" s="116"/>
      <c r="D40" s="116"/>
      <c r="E40" s="116"/>
      <c r="F40" s="116"/>
      <c r="G40" s="116"/>
      <c r="H40" s="116"/>
      <c r="I40" s="116"/>
      <c r="J40" s="78"/>
      <c r="K40" s="88"/>
      <c r="L40" s="79"/>
    </row>
    <row r="41" spans="2:29" s="1" customFormat="1" x14ac:dyDescent="0.2">
      <c r="C41" s="79"/>
      <c r="D41" s="79"/>
      <c r="E41" s="79"/>
      <c r="F41" s="79"/>
      <c r="G41" s="79"/>
      <c r="H41" s="79"/>
      <c r="I41" s="88"/>
      <c r="J41" s="79"/>
      <c r="K41" s="88"/>
      <c r="L41" s="79"/>
    </row>
    <row r="42" spans="2:29" s="1" customFormat="1" ht="23.25" x14ac:dyDescent="0.2">
      <c r="B42" s="68"/>
      <c r="C42" s="182" t="s">
        <v>190</v>
      </c>
      <c r="D42" s="182" t="s">
        <v>191</v>
      </c>
      <c r="E42" s="182" t="s">
        <v>192</v>
      </c>
      <c r="F42" s="182" t="s">
        <v>193</v>
      </c>
      <c r="G42" s="182" t="s">
        <v>194</v>
      </c>
      <c r="H42" s="69"/>
      <c r="I42" s="88"/>
      <c r="J42" s="79"/>
      <c r="K42" s="88"/>
      <c r="L42" s="79"/>
    </row>
    <row r="43" spans="2:29" s="1" customFormat="1" x14ac:dyDescent="0.2">
      <c r="B43" s="68" t="s">
        <v>96</v>
      </c>
      <c r="C43" s="70">
        <f>C30/$C$30*100</f>
        <v>100</v>
      </c>
      <c r="D43" s="70">
        <f>D30/$C$30*100</f>
        <v>145.02110364233235</v>
      </c>
      <c r="E43" s="70">
        <f>E30/$C$30*100</f>
        <v>108.25386900109426</v>
      </c>
      <c r="F43" s="70">
        <f>F30/$C$30*100</f>
        <v>132.29638893231203</v>
      </c>
      <c r="G43" s="70">
        <f>G30/$C$30*100</f>
        <v>153.43129591996248</v>
      </c>
      <c r="H43" s="70"/>
      <c r="I43" s="88"/>
      <c r="J43" s="79"/>
      <c r="K43" s="88"/>
      <c r="L43" s="79"/>
    </row>
    <row r="44" spans="2:29" s="1" customFormat="1" x14ac:dyDescent="0.2">
      <c r="B44" s="68" t="s">
        <v>97</v>
      </c>
      <c r="C44" s="70">
        <f>C31/$C$31*100</f>
        <v>100</v>
      </c>
      <c r="D44" s="70">
        <f>D31/$C$31*100</f>
        <v>88.970129291127947</v>
      </c>
      <c r="E44" s="70">
        <f>E31/$C$31*100</f>
        <v>83.19215336602764</v>
      </c>
      <c r="F44" s="70">
        <f>F31/$C$31*100</f>
        <v>97.9164809035518</v>
      </c>
      <c r="G44" s="70">
        <f>G31/$C$31*100</f>
        <v>104.15812156338238</v>
      </c>
      <c r="H44" s="70"/>
      <c r="I44" s="88"/>
      <c r="J44" s="79"/>
      <c r="K44" s="88"/>
      <c r="L44" s="79"/>
    </row>
    <row r="45" spans="2:29" s="1" customFormat="1" x14ac:dyDescent="0.2">
      <c r="B45" s="68" t="s">
        <v>99</v>
      </c>
      <c r="C45" s="70">
        <f>C32/$C$32*100</f>
        <v>100</v>
      </c>
      <c r="D45" s="70">
        <f>D32/$C$32*100</f>
        <v>128.64970645792565</v>
      </c>
      <c r="E45" s="70">
        <f>E32/$C$32*100</f>
        <v>75.851272015655582</v>
      </c>
      <c r="F45" s="70">
        <f>F32/$C$32*100</f>
        <v>102.58317025440313</v>
      </c>
      <c r="G45" s="70">
        <f>G32/$C$32*100</f>
        <v>201.25244618395303</v>
      </c>
      <c r="H45" s="70"/>
      <c r="I45" s="88"/>
      <c r="J45" s="79"/>
      <c r="K45" s="88"/>
      <c r="L45" s="79"/>
    </row>
    <row r="46" spans="2:29" s="1" customFormat="1" x14ac:dyDescent="0.2">
      <c r="B46" s="68" t="s">
        <v>98</v>
      </c>
      <c r="C46" s="70">
        <f>C33/$C$33*100</f>
        <v>100</v>
      </c>
      <c r="D46" s="70">
        <f>D33/$C$33*100</f>
        <v>92.120622568093381</v>
      </c>
      <c r="E46" s="70">
        <f>E33/$C$33*100</f>
        <v>67.801556420233467</v>
      </c>
      <c r="F46" s="70">
        <f>F33/$C$33*100</f>
        <v>96.692607003891055</v>
      </c>
      <c r="G46" s="70">
        <f>G33/$C$33*100</f>
        <v>108.75486381322956</v>
      </c>
      <c r="H46" s="70"/>
      <c r="I46" s="88"/>
      <c r="J46" s="79"/>
      <c r="K46" s="88"/>
      <c r="L46" s="79"/>
    </row>
    <row r="47" spans="2:29" s="1" customFormat="1" x14ac:dyDescent="0.2">
      <c r="B47" s="183" t="s">
        <v>100</v>
      </c>
      <c r="C47" s="70">
        <f>C34/$C$34*100</f>
        <v>100</v>
      </c>
      <c r="D47" s="70">
        <f>D34/$C$34*100</f>
        <v>81.386861313868607</v>
      </c>
      <c r="E47" s="70">
        <f>E34/$C$34*100</f>
        <v>77.659019812304493</v>
      </c>
      <c r="F47" s="70">
        <f>F34/$C$34*100</f>
        <v>93.899895724713247</v>
      </c>
      <c r="G47" s="70">
        <f>G34/$C$34*100</f>
        <v>101.8769551616267</v>
      </c>
      <c r="H47" s="70"/>
      <c r="I47" s="88"/>
      <c r="J47" s="79"/>
      <c r="K47" s="88"/>
      <c r="L47" s="79"/>
    </row>
    <row r="48" spans="2:29" s="1" customFormat="1" x14ac:dyDescent="0.2">
      <c r="B48" s="68" t="s">
        <v>101</v>
      </c>
      <c r="C48" s="70">
        <f>C35/$C$35*100</f>
        <v>100</v>
      </c>
      <c r="D48" s="70">
        <f>D35/$C$35*100</f>
        <v>101.7965525613013</v>
      </c>
      <c r="E48" s="70">
        <f>E35/$C$35*100</f>
        <v>177.00898276280651</v>
      </c>
      <c r="F48" s="70">
        <f>F35/$C$35*100</f>
        <v>125.03034717164361</v>
      </c>
      <c r="G48" s="70">
        <f>G35/$C$35*100</f>
        <v>115.0279193979121</v>
      </c>
      <c r="H48" s="70"/>
      <c r="I48" s="88"/>
      <c r="J48" s="79"/>
      <c r="K48" s="88"/>
      <c r="L48" s="79"/>
    </row>
    <row r="49" spans="2:45" s="1" customFormat="1" x14ac:dyDescent="0.2">
      <c r="B49" s="68"/>
      <c r="C49" s="68"/>
      <c r="D49" s="68"/>
      <c r="E49" s="68"/>
      <c r="F49" s="68"/>
      <c r="G49" s="68"/>
      <c r="H49" s="70"/>
      <c r="I49" s="88"/>
      <c r="J49" s="79"/>
      <c r="K49" s="88"/>
      <c r="L49" s="79"/>
    </row>
    <row r="50" spans="2:45" s="1" customFormat="1" x14ac:dyDescent="0.2">
      <c r="B50" s="68" t="s">
        <v>120</v>
      </c>
      <c r="C50" s="70">
        <f>C38/$C$38*100</f>
        <v>100</v>
      </c>
      <c r="D50" s="70">
        <f t="shared" ref="D50:G50" si="17">D38/$C$38*100</f>
        <v>68.978738236319273</v>
      </c>
      <c r="E50" s="70">
        <f t="shared" si="17"/>
        <v>60.625072615313115</v>
      </c>
      <c r="F50" s="70">
        <f t="shared" si="17"/>
        <v>71.209480655280586</v>
      </c>
      <c r="G50" s="70">
        <f t="shared" si="17"/>
        <v>68.084117578714995</v>
      </c>
      <c r="H50" s="70"/>
      <c r="I50" s="88"/>
      <c r="J50" s="79"/>
      <c r="K50" s="88"/>
      <c r="L50" s="79"/>
    </row>
    <row r="51" spans="2:45" s="1" customFormat="1" x14ac:dyDescent="0.2">
      <c r="B51" s="183" t="s">
        <v>121</v>
      </c>
      <c r="C51" s="70">
        <f>C39/$C$39*100</f>
        <v>100</v>
      </c>
      <c r="D51" s="70">
        <f t="shared" ref="D51:G51" si="18">D39/$C$39*100</f>
        <v>320.85561497326205</v>
      </c>
      <c r="E51" s="70">
        <f t="shared" si="18"/>
        <v>106.95187165775401</v>
      </c>
      <c r="F51" s="70">
        <f t="shared" si="18"/>
        <v>124.06417112299467</v>
      </c>
      <c r="G51" s="70">
        <f t="shared" si="18"/>
        <v>200</v>
      </c>
      <c r="H51" s="184"/>
      <c r="I51" s="88"/>
      <c r="J51" s="79"/>
      <c r="K51" s="88"/>
      <c r="L51" s="79"/>
    </row>
    <row r="52" spans="2:45" s="1" customFormat="1" x14ac:dyDescent="0.2"/>
    <row r="53" spans="2:45" s="1" customFormat="1" x14ac:dyDescent="0.2"/>
    <row r="54" spans="2:45" s="1" customFormat="1" ht="24.95" customHeight="1" x14ac:dyDescent="0.2">
      <c r="B54" s="80" t="s">
        <v>177</v>
      </c>
      <c r="V54" s="118"/>
      <c r="W54" s="118"/>
      <c r="X54" s="118"/>
      <c r="Y54" s="118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</row>
    <row r="55" spans="2:45" s="1" customFormat="1" ht="25.5" x14ac:dyDescent="0.2">
      <c r="B55" s="2" t="s">
        <v>94</v>
      </c>
      <c r="C55" s="143" t="s">
        <v>186</v>
      </c>
      <c r="D55" s="143" t="s">
        <v>187</v>
      </c>
      <c r="E55" s="143" t="s">
        <v>188</v>
      </c>
      <c r="F55" s="143" t="s">
        <v>90</v>
      </c>
      <c r="G55" s="143" t="s">
        <v>185</v>
      </c>
      <c r="H55" s="83" t="s">
        <v>132</v>
      </c>
      <c r="I55" s="83" t="s">
        <v>133</v>
      </c>
      <c r="K55" s="120"/>
      <c r="L55" s="121"/>
      <c r="V55" s="118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</row>
    <row r="56" spans="2:45" s="1" customFormat="1" x14ac:dyDescent="0.2">
      <c r="B56" s="1" t="s">
        <v>96</v>
      </c>
      <c r="C56" s="88">
        <f>'[1]2. Contratti'!C22</f>
        <v>6651</v>
      </c>
      <c r="D56" s="88">
        <f>'[1]2. Contratti'!D22</f>
        <v>7814</v>
      </c>
      <c r="E56" s="88">
        <f>'[1]2. Contratti'!E22</f>
        <v>7174</v>
      </c>
      <c r="F56" s="88">
        <f>'[1]2. Contratti'!F22</f>
        <v>7823</v>
      </c>
      <c r="G56" s="88">
        <f>'[1]2. Contratti'!G22</f>
        <v>9826</v>
      </c>
      <c r="H56" s="88">
        <f>G56-C56</f>
        <v>3175</v>
      </c>
      <c r="I56" s="79">
        <f>(G56-C56)/C56</f>
        <v>0.47737182378589688</v>
      </c>
      <c r="J56" s="88"/>
      <c r="K56" s="89"/>
    </row>
    <row r="57" spans="2:45" s="1" customFormat="1" x14ac:dyDescent="0.2">
      <c r="B57" s="1" t="s">
        <v>97</v>
      </c>
      <c r="C57" s="88">
        <f>'[1]2. Contratti'!C23</f>
        <v>33235</v>
      </c>
      <c r="D57" s="88">
        <f>'[1]2. Contratti'!D23</f>
        <v>31267</v>
      </c>
      <c r="E57" s="88">
        <f>'[1]2. Contratti'!E23</f>
        <v>29035</v>
      </c>
      <c r="F57" s="88">
        <f>'[1]2. Contratti'!F23</f>
        <v>34092</v>
      </c>
      <c r="G57" s="88">
        <f>'[1]2. Contratti'!G23</f>
        <v>39275</v>
      </c>
      <c r="H57" s="88">
        <f>G57-C57</f>
        <v>6040</v>
      </c>
      <c r="I57" s="79">
        <f>(G57-C57)/C57</f>
        <v>0.18173612155859786</v>
      </c>
      <c r="J57" s="88"/>
      <c r="K57" s="89"/>
    </row>
    <row r="58" spans="2:45" s="1" customFormat="1" x14ac:dyDescent="0.2">
      <c r="B58" s="1" t="s">
        <v>99</v>
      </c>
      <c r="C58" s="88">
        <f>'[1]2. Contratti'!C24</f>
        <v>355</v>
      </c>
      <c r="D58" s="88">
        <f>'[1]2. Contratti'!D24</f>
        <v>450</v>
      </c>
      <c r="E58" s="88">
        <f>'[1]2. Contratti'!E24</f>
        <v>350</v>
      </c>
      <c r="F58" s="88">
        <f>'[1]2. Contratti'!F24</f>
        <v>343</v>
      </c>
      <c r="G58" s="88">
        <f>'[1]2. Contratti'!G24</f>
        <v>455</v>
      </c>
      <c r="H58" s="88">
        <f>G58-C58</f>
        <v>100</v>
      </c>
      <c r="I58" s="79">
        <f>(G58-C58)/C58</f>
        <v>0.28169014084507044</v>
      </c>
      <c r="J58" s="88"/>
      <c r="K58" s="89"/>
    </row>
    <row r="59" spans="2:45" s="1" customFormat="1" x14ac:dyDescent="0.2">
      <c r="B59" s="1" t="s">
        <v>98</v>
      </c>
      <c r="C59" s="88">
        <f>'[1]2. Contratti'!C25</f>
        <v>763</v>
      </c>
      <c r="D59" s="88">
        <f>'[1]2. Contratti'!D25</f>
        <v>828</v>
      </c>
      <c r="E59" s="88">
        <f>'[1]2. Contratti'!E25</f>
        <v>693</v>
      </c>
      <c r="F59" s="88">
        <f>'[1]2. Contratti'!F25</f>
        <v>876</v>
      </c>
      <c r="G59" s="88">
        <f>'[1]2. Contratti'!G25</f>
        <v>1062</v>
      </c>
      <c r="H59" s="88">
        <f t="shared" ref="H59" si="19">G59-C59</f>
        <v>299</v>
      </c>
      <c r="I59" s="79">
        <f t="shared" ref="I59" si="20">(G59-C59)/C59</f>
        <v>0.39187418086500653</v>
      </c>
      <c r="J59" s="88"/>
      <c r="K59" s="89"/>
    </row>
    <row r="60" spans="2:45" s="1" customFormat="1" x14ac:dyDescent="0.2">
      <c r="B60" s="10" t="s">
        <v>100</v>
      </c>
      <c r="C60" s="88">
        <f>'[1]2. Contratti'!C26</f>
        <v>483</v>
      </c>
      <c r="D60" s="88">
        <f>'[1]2. Contratti'!D26</f>
        <v>383</v>
      </c>
      <c r="E60" s="88">
        <f>'[1]2. Contratti'!E26</f>
        <v>612</v>
      </c>
      <c r="F60" s="88">
        <f>'[1]2. Contratti'!F26</f>
        <v>519</v>
      </c>
      <c r="G60" s="88">
        <f>'[1]2. Contratti'!G26</f>
        <v>636</v>
      </c>
      <c r="H60" s="88">
        <f t="shared" ref="H60:H62" si="21">G60-C60</f>
        <v>153</v>
      </c>
      <c r="I60" s="79">
        <f t="shared" ref="I60:I62" si="22">(G60-C60)/C60</f>
        <v>0.31677018633540371</v>
      </c>
      <c r="J60" s="88"/>
      <c r="K60" s="89"/>
    </row>
    <row r="61" spans="2:45" s="1" customFormat="1" x14ac:dyDescent="0.2">
      <c r="B61" s="1" t="s">
        <v>101</v>
      </c>
      <c r="C61" s="88">
        <f>'[1]2. Contratti'!C27</f>
        <v>3606</v>
      </c>
      <c r="D61" s="88">
        <f>'[1]2. Contratti'!D27</f>
        <v>3540</v>
      </c>
      <c r="E61" s="88">
        <f>'[1]2. Contratti'!E27</f>
        <v>4152</v>
      </c>
      <c r="F61" s="88">
        <f>'[1]2. Contratti'!F27</f>
        <v>5061</v>
      </c>
      <c r="G61" s="88">
        <f>'[1]2. Contratti'!G27</f>
        <v>5385</v>
      </c>
      <c r="H61" s="88">
        <f t="shared" si="21"/>
        <v>1779</v>
      </c>
      <c r="I61" s="79">
        <f t="shared" si="22"/>
        <v>0.49334442595673877</v>
      </c>
      <c r="J61" s="88"/>
      <c r="K61" s="89"/>
    </row>
    <row r="62" spans="2:45" s="1" customFormat="1" x14ac:dyDescent="0.2">
      <c r="B62" s="1" t="s">
        <v>102</v>
      </c>
      <c r="C62" s="88">
        <f>'[1]2. Contratti'!C28</f>
        <v>188</v>
      </c>
      <c r="D62" s="88">
        <f>'[1]2. Contratti'!D28</f>
        <v>140</v>
      </c>
      <c r="E62" s="88">
        <f>'[1]2. Contratti'!E28</f>
        <v>65</v>
      </c>
      <c r="F62" s="88">
        <f>'[1]2. Contratti'!F28</f>
        <v>59</v>
      </c>
      <c r="G62" s="88">
        <f>'[1]2. Contratti'!G28</f>
        <v>49</v>
      </c>
      <c r="H62" s="88">
        <f t="shared" si="21"/>
        <v>-139</v>
      </c>
      <c r="I62" s="79">
        <f t="shared" si="22"/>
        <v>-0.73936170212765961</v>
      </c>
      <c r="J62" s="88"/>
      <c r="K62" s="89"/>
    </row>
    <row r="63" spans="2:45" s="1" customFormat="1" ht="24.75" customHeight="1" x14ac:dyDescent="0.2">
      <c r="B63" s="125" t="s">
        <v>122</v>
      </c>
      <c r="C63" s="116">
        <f>SUM(C56:C62)</f>
        <v>45281</v>
      </c>
      <c r="D63" s="116">
        <f>SUM(D56:D62)</f>
        <v>44422</v>
      </c>
      <c r="E63" s="116">
        <f>SUM(E56:E62)</f>
        <v>42081</v>
      </c>
      <c r="F63" s="116">
        <f>SUM(F56:F62)</f>
        <v>48773</v>
      </c>
      <c r="G63" s="116">
        <f>SUM(G56:G62)</f>
        <v>56688</v>
      </c>
      <c r="H63" s="116">
        <f>G63-C63</f>
        <v>11407</v>
      </c>
      <c r="I63" s="78">
        <f>(G63-C63)/C63</f>
        <v>0.25191581458006668</v>
      </c>
      <c r="J63" s="88"/>
      <c r="K63" s="89"/>
      <c r="V63" s="118"/>
      <c r="W63" s="118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</row>
    <row r="64" spans="2:45" s="1" customFormat="1" ht="14.25" x14ac:dyDescent="0.2">
      <c r="B64" s="1" t="s">
        <v>120</v>
      </c>
      <c r="C64" s="88">
        <f>'[1]2. Contratti'!C30</f>
        <v>8548</v>
      </c>
      <c r="D64" s="88">
        <f>'[1]2. Contratti'!D30</f>
        <v>5933</v>
      </c>
      <c r="E64" s="88">
        <f>'[1]2. Contratti'!E30</f>
        <v>5027</v>
      </c>
      <c r="F64" s="88">
        <f>'[1]2. Contratti'!F30</f>
        <v>6168</v>
      </c>
      <c r="G64" s="88">
        <f>'[1]2. Contratti'!G30</f>
        <v>6268</v>
      </c>
      <c r="H64" s="88">
        <f t="shared" ref="H64:H65" si="23">G64-C64</f>
        <v>-2280</v>
      </c>
      <c r="I64" s="79">
        <f t="shared" ref="I64:I65" si="24">(G64-C64)/C64</f>
        <v>-0.26672905942910624</v>
      </c>
      <c r="J64" s="88"/>
      <c r="K64" s="89"/>
      <c r="V64" s="118"/>
      <c r="W64" s="118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</row>
    <row r="65" spans="2:45" s="1" customFormat="1" ht="14.25" x14ac:dyDescent="0.2">
      <c r="B65" s="124" t="s">
        <v>121</v>
      </c>
      <c r="C65" s="137">
        <f>'[1]2. Contratti'!C31</f>
        <v>180</v>
      </c>
      <c r="D65" s="137">
        <f>'[1]2. Contratti'!D31</f>
        <v>283</v>
      </c>
      <c r="E65" s="137">
        <f>'[1]2. Contratti'!E31</f>
        <v>179</v>
      </c>
      <c r="F65" s="137">
        <f>'[1]2. Contratti'!F31</f>
        <v>251</v>
      </c>
      <c r="G65" s="137">
        <f>'[1]2. Contratti'!G31</f>
        <v>447</v>
      </c>
      <c r="H65" s="137">
        <f t="shared" si="23"/>
        <v>267</v>
      </c>
      <c r="I65" s="138">
        <f t="shared" si="24"/>
        <v>1.4833333333333334</v>
      </c>
      <c r="J65" s="88"/>
      <c r="K65" s="89"/>
      <c r="V65" s="118"/>
      <c r="W65" s="118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</row>
    <row r="66" spans="2:45" s="1" customFormat="1" ht="24.95" customHeight="1" x14ac:dyDescent="0.2">
      <c r="B66" s="135" t="s">
        <v>126</v>
      </c>
      <c r="C66" s="116"/>
      <c r="D66" s="116"/>
      <c r="E66" s="116"/>
      <c r="F66" s="116"/>
      <c r="G66" s="116"/>
      <c r="H66" s="116"/>
      <c r="I66" s="116"/>
      <c r="J66" s="78"/>
      <c r="K66" s="88"/>
      <c r="L66" s="79"/>
      <c r="V66" s="118"/>
      <c r="W66" s="118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</row>
    <row r="67" spans="2:45" s="1" customFormat="1" ht="14.25" x14ac:dyDescent="0.2">
      <c r="C67" s="88"/>
      <c r="D67" s="88"/>
      <c r="E67" s="88"/>
      <c r="F67" s="88"/>
      <c r="G67" s="88"/>
      <c r="H67" s="88"/>
      <c r="I67" s="88"/>
      <c r="J67" s="79"/>
      <c r="K67" s="88"/>
      <c r="L67" s="79"/>
      <c r="V67" s="118"/>
      <c r="W67" s="118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</row>
    <row r="68" spans="2:45" s="1" customFormat="1" ht="23.25" x14ac:dyDescent="0.2">
      <c r="B68" s="68"/>
      <c r="C68" s="182" t="s">
        <v>190</v>
      </c>
      <c r="D68" s="182" t="s">
        <v>191</v>
      </c>
      <c r="E68" s="182" t="s">
        <v>192</v>
      </c>
      <c r="F68" s="182" t="s">
        <v>193</v>
      </c>
      <c r="G68" s="182" t="s">
        <v>194</v>
      </c>
      <c r="H68" s="69"/>
      <c r="I68" s="88"/>
      <c r="J68" s="79"/>
      <c r="K68" s="88"/>
      <c r="L68" s="79"/>
      <c r="V68" s="118"/>
      <c r="W68" s="118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</row>
    <row r="69" spans="2:45" s="1" customFormat="1" ht="14.25" x14ac:dyDescent="0.2">
      <c r="B69" s="68" t="s">
        <v>96</v>
      </c>
      <c r="C69" s="70">
        <f>C56/$C$56*100</f>
        <v>100</v>
      </c>
      <c r="D69" s="70">
        <f>D56/$C$56*100</f>
        <v>117.48609231694482</v>
      </c>
      <c r="E69" s="70">
        <f>E56/$C$56*100</f>
        <v>107.86347917606376</v>
      </c>
      <c r="F69" s="70">
        <f>F56/$C$56*100</f>
        <v>117.62141031423845</v>
      </c>
      <c r="G69" s="70">
        <f>G56/$C$56*100</f>
        <v>147.73718237858969</v>
      </c>
      <c r="H69" s="70"/>
      <c r="I69" s="88"/>
      <c r="J69" s="79"/>
      <c r="K69" s="88"/>
      <c r="L69" s="79"/>
      <c r="V69" s="118"/>
      <c r="W69" s="118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</row>
    <row r="70" spans="2:45" s="1" customFormat="1" ht="14.25" x14ac:dyDescent="0.2">
      <c r="B70" s="68" t="s">
        <v>97</v>
      </c>
      <c r="C70" s="70">
        <f>C57/$C$57*100</f>
        <v>100</v>
      </c>
      <c r="D70" s="70">
        <f>D57/$C$57*100</f>
        <v>94.078531668421846</v>
      </c>
      <c r="E70" s="70">
        <f>E57/$C$57*100</f>
        <v>87.36272002407101</v>
      </c>
      <c r="F70" s="70">
        <f>F57/$C$57*100</f>
        <v>102.57860689032647</v>
      </c>
      <c r="G70" s="70">
        <f>G57/$C$57*100</f>
        <v>118.1736121558598</v>
      </c>
      <c r="H70" s="70"/>
      <c r="I70" s="88"/>
      <c r="J70" s="79"/>
      <c r="K70" s="88"/>
      <c r="L70" s="79"/>
      <c r="V70" s="118"/>
      <c r="W70" s="118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</row>
    <row r="71" spans="2:45" s="1" customFormat="1" ht="14.25" x14ac:dyDescent="0.2">
      <c r="B71" s="68" t="s">
        <v>99</v>
      </c>
      <c r="C71" s="70">
        <f>C58/$C$58*100</f>
        <v>100</v>
      </c>
      <c r="D71" s="70">
        <f>D58/$C$58*100</f>
        <v>126.7605633802817</v>
      </c>
      <c r="E71" s="70">
        <f>E58/$C$58*100</f>
        <v>98.591549295774655</v>
      </c>
      <c r="F71" s="70">
        <f>F58/$C$58*100</f>
        <v>96.619718309859167</v>
      </c>
      <c r="G71" s="70">
        <f>G58/$C$58*100</f>
        <v>128.16901408450704</v>
      </c>
      <c r="H71" s="70"/>
      <c r="I71" s="88"/>
      <c r="J71" s="79"/>
      <c r="K71" s="88"/>
      <c r="L71" s="79"/>
      <c r="V71" s="118"/>
      <c r="W71" s="118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</row>
    <row r="72" spans="2:45" s="1" customFormat="1" ht="14.25" x14ac:dyDescent="0.2">
      <c r="B72" s="68" t="s">
        <v>98</v>
      </c>
      <c r="C72" s="70">
        <f>C59/$C$59*100</f>
        <v>100</v>
      </c>
      <c r="D72" s="70">
        <f>D59/$C$59*100</f>
        <v>108.51900393184796</v>
      </c>
      <c r="E72" s="70">
        <f>E59/$C$59*100</f>
        <v>90.825688073394488</v>
      </c>
      <c r="F72" s="70">
        <f>F59/$C$59*100</f>
        <v>114.80996068152032</v>
      </c>
      <c r="G72" s="70">
        <f>G59/$C$59*100</f>
        <v>139.18741808650066</v>
      </c>
      <c r="H72" s="70"/>
      <c r="I72" s="88"/>
      <c r="J72" s="79"/>
      <c r="K72" s="88"/>
      <c r="L72" s="79"/>
      <c r="V72" s="118"/>
      <c r="W72" s="118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</row>
    <row r="73" spans="2:45" s="1" customFormat="1" ht="14.25" x14ac:dyDescent="0.2">
      <c r="B73" s="183" t="s">
        <v>100</v>
      </c>
      <c r="C73" s="70">
        <f>C60/$C$60*100</f>
        <v>100</v>
      </c>
      <c r="D73" s="70">
        <f>D60/$C$60*100</f>
        <v>79.296066252587991</v>
      </c>
      <c r="E73" s="70">
        <f>E60/$C$60*100</f>
        <v>126.70807453416148</v>
      </c>
      <c r="F73" s="70">
        <f>F60/$C$60*100</f>
        <v>107.45341614906832</v>
      </c>
      <c r="G73" s="70">
        <f>G60/$C$60*100</f>
        <v>131.67701863354037</v>
      </c>
      <c r="H73" s="70"/>
      <c r="I73" s="88"/>
      <c r="J73" s="79"/>
      <c r="K73" s="88"/>
      <c r="L73" s="79"/>
      <c r="V73" s="118"/>
      <c r="W73" s="118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</row>
    <row r="74" spans="2:45" s="1" customFormat="1" ht="14.25" x14ac:dyDescent="0.2">
      <c r="B74" s="68" t="s">
        <v>101</v>
      </c>
      <c r="C74" s="70">
        <f>C61/$C$61*100</f>
        <v>100</v>
      </c>
      <c r="D74" s="70">
        <f>D61/$C$61*100</f>
        <v>98.169717138103167</v>
      </c>
      <c r="E74" s="70">
        <f>E61/$C$61*100</f>
        <v>115.14143094841931</v>
      </c>
      <c r="F74" s="70">
        <f>F61/$C$61*100</f>
        <v>140.34941763727122</v>
      </c>
      <c r="G74" s="70">
        <f>G61/$C$61*100</f>
        <v>149.33444259567386</v>
      </c>
      <c r="H74" s="70"/>
      <c r="I74" s="88"/>
      <c r="J74" s="79"/>
      <c r="K74" s="88"/>
      <c r="L74" s="79"/>
      <c r="V74" s="118"/>
      <c r="W74" s="118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</row>
    <row r="75" spans="2:45" s="1" customFormat="1" ht="14.25" x14ac:dyDescent="0.2">
      <c r="B75" s="68"/>
      <c r="C75" s="68"/>
      <c r="D75" s="68"/>
      <c r="E75" s="68"/>
      <c r="F75" s="68"/>
      <c r="G75" s="68"/>
      <c r="H75" s="70"/>
      <c r="I75" s="88"/>
      <c r="J75" s="79"/>
      <c r="K75" s="88"/>
      <c r="L75" s="79"/>
      <c r="V75" s="118"/>
      <c r="W75" s="118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</row>
    <row r="76" spans="2:45" s="1" customFormat="1" x14ac:dyDescent="0.2">
      <c r="B76" s="68" t="s">
        <v>120</v>
      </c>
      <c r="C76" s="70">
        <f>C64/$C$64*100</f>
        <v>100</v>
      </c>
      <c r="D76" s="70">
        <f t="shared" ref="D76:G76" si="25">D64/$C$64*100</f>
        <v>69.408048666354702</v>
      </c>
      <c r="E76" s="70">
        <f t="shared" si="25"/>
        <v>58.809078146934958</v>
      </c>
      <c r="F76" s="70">
        <f t="shared" si="25"/>
        <v>72.157229761347679</v>
      </c>
      <c r="G76" s="70">
        <f t="shared" si="25"/>
        <v>73.327094057089383</v>
      </c>
      <c r="H76" s="68"/>
    </row>
    <row r="77" spans="2:45" s="1" customFormat="1" x14ac:dyDescent="0.2">
      <c r="B77" s="183" t="s">
        <v>121</v>
      </c>
      <c r="C77" s="70">
        <f>C65/$C$65*100</f>
        <v>100</v>
      </c>
      <c r="D77" s="70">
        <f t="shared" ref="D77:G77" si="26">D65/$C$65*100</f>
        <v>157.22222222222223</v>
      </c>
      <c r="E77" s="70">
        <f t="shared" si="26"/>
        <v>99.444444444444443</v>
      </c>
      <c r="F77" s="70">
        <f t="shared" si="26"/>
        <v>139.44444444444443</v>
      </c>
      <c r="G77" s="70">
        <f t="shared" si="26"/>
        <v>248.33333333333334</v>
      </c>
      <c r="H77" s="68"/>
    </row>
    <row r="78" spans="2:45" s="1" customFormat="1" x14ac:dyDescent="0.2"/>
    <row r="79" spans="2:45" s="1" customFormat="1" x14ac:dyDescent="0.2"/>
    <row r="80" spans="2:45" s="1" customFormat="1" ht="24.95" customHeight="1" x14ac:dyDescent="0.2">
      <c r="B80" s="80" t="s">
        <v>178</v>
      </c>
      <c r="V80" s="118"/>
      <c r="W80" s="118"/>
      <c r="X80" s="118"/>
      <c r="Y80" s="118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</row>
    <row r="81" spans="2:45" s="1" customFormat="1" ht="25.5" x14ac:dyDescent="0.2">
      <c r="B81" s="2" t="s">
        <v>95</v>
      </c>
      <c r="C81" s="143" t="s">
        <v>186</v>
      </c>
      <c r="D81" s="143" t="s">
        <v>187</v>
      </c>
      <c r="E81" s="143" t="s">
        <v>188</v>
      </c>
      <c r="F81" s="143" t="s">
        <v>90</v>
      </c>
      <c r="G81" s="143" t="s">
        <v>185</v>
      </c>
      <c r="H81" s="83" t="s">
        <v>135</v>
      </c>
      <c r="K81" s="120"/>
      <c r="L81" s="121"/>
      <c r="V81" s="118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</row>
    <row r="82" spans="2:45" s="1" customFormat="1" x14ac:dyDescent="0.2">
      <c r="B82" s="1" t="s">
        <v>96</v>
      </c>
      <c r="C82" s="88">
        <f t="shared" ref="C82:G91" si="27">C30-C56</f>
        <v>-254</v>
      </c>
      <c r="D82" s="88">
        <f t="shared" si="27"/>
        <v>1463</v>
      </c>
      <c r="E82" s="88">
        <f t="shared" si="27"/>
        <v>-249</v>
      </c>
      <c r="F82" s="88">
        <f t="shared" si="27"/>
        <v>640</v>
      </c>
      <c r="G82" s="88">
        <f t="shared" si="27"/>
        <v>-11</v>
      </c>
      <c r="H82" s="88">
        <f t="shared" ref="H82:H91" si="28">G82-C82</f>
        <v>243</v>
      </c>
      <c r="J82" s="88"/>
      <c r="K82" s="89"/>
    </row>
    <row r="83" spans="2:45" s="1" customFormat="1" x14ac:dyDescent="0.2">
      <c r="B83" s="1" t="s">
        <v>97</v>
      </c>
      <c r="C83" s="88">
        <f t="shared" si="27"/>
        <v>410</v>
      </c>
      <c r="D83" s="88">
        <f t="shared" si="27"/>
        <v>-1333</v>
      </c>
      <c r="E83" s="88">
        <f t="shared" si="27"/>
        <v>-1045</v>
      </c>
      <c r="F83" s="88">
        <f t="shared" si="27"/>
        <v>-1148</v>
      </c>
      <c r="G83" s="88">
        <f t="shared" si="27"/>
        <v>-4231</v>
      </c>
      <c r="H83" s="88">
        <f t="shared" si="28"/>
        <v>-4641</v>
      </c>
      <c r="J83" s="88"/>
      <c r="K83" s="89"/>
    </row>
    <row r="84" spans="2:45" s="1" customFormat="1" x14ac:dyDescent="0.2">
      <c r="B84" s="1" t="s">
        <v>99</v>
      </c>
      <c r="C84" s="88">
        <f t="shared" si="27"/>
        <v>2200</v>
      </c>
      <c r="D84" s="88">
        <f t="shared" si="27"/>
        <v>2837</v>
      </c>
      <c r="E84" s="88">
        <f t="shared" si="27"/>
        <v>1588</v>
      </c>
      <c r="F84" s="88">
        <f t="shared" si="27"/>
        <v>2278</v>
      </c>
      <c r="G84" s="88">
        <f t="shared" si="27"/>
        <v>4687</v>
      </c>
      <c r="H84" s="88">
        <f>H32-H58</f>
        <v>2487</v>
      </c>
      <c r="J84" s="88"/>
      <c r="K84" s="89"/>
    </row>
    <row r="85" spans="2:45" s="1" customFormat="1" x14ac:dyDescent="0.2">
      <c r="B85" s="1" t="s">
        <v>98</v>
      </c>
      <c r="C85" s="88">
        <f t="shared" si="27"/>
        <v>265</v>
      </c>
      <c r="D85" s="88">
        <f t="shared" si="27"/>
        <v>119</v>
      </c>
      <c r="E85" s="88">
        <f t="shared" si="27"/>
        <v>4</v>
      </c>
      <c r="F85" s="88">
        <f t="shared" si="27"/>
        <v>118</v>
      </c>
      <c r="G85" s="88">
        <f t="shared" si="27"/>
        <v>56</v>
      </c>
      <c r="H85" s="88">
        <f>H33-H59</f>
        <v>-209</v>
      </c>
      <c r="J85" s="88"/>
      <c r="K85" s="89"/>
    </row>
    <row r="86" spans="2:45" s="1" customFormat="1" x14ac:dyDescent="0.2">
      <c r="B86" s="10" t="s">
        <v>100</v>
      </c>
      <c r="C86" s="88">
        <f t="shared" si="27"/>
        <v>3353</v>
      </c>
      <c r="D86" s="88">
        <f t="shared" si="27"/>
        <v>2739</v>
      </c>
      <c r="E86" s="88">
        <f t="shared" si="27"/>
        <v>2367</v>
      </c>
      <c r="F86" s="88">
        <f t="shared" si="27"/>
        <v>3083</v>
      </c>
      <c r="G86" s="88">
        <f t="shared" si="27"/>
        <v>3272</v>
      </c>
      <c r="H86" s="88">
        <f>H34-H60</f>
        <v>-81</v>
      </c>
      <c r="J86" s="88"/>
      <c r="K86" s="89"/>
    </row>
    <row r="87" spans="2:45" s="1" customFormat="1" x14ac:dyDescent="0.2">
      <c r="B87" s="1" t="s">
        <v>101</v>
      </c>
      <c r="C87" s="88">
        <f t="shared" si="27"/>
        <v>513</v>
      </c>
      <c r="D87" s="88">
        <f t="shared" si="27"/>
        <v>653</v>
      </c>
      <c r="E87" s="88">
        <f t="shared" si="27"/>
        <v>3139</v>
      </c>
      <c r="F87" s="88">
        <f t="shared" si="27"/>
        <v>89</v>
      </c>
      <c r="G87" s="88">
        <f t="shared" si="27"/>
        <v>-647</v>
      </c>
      <c r="H87" s="88">
        <f>H35-H61</f>
        <v>-1160</v>
      </c>
      <c r="J87" s="88"/>
      <c r="K87" s="89"/>
    </row>
    <row r="88" spans="2:45" s="1" customFormat="1" x14ac:dyDescent="0.2">
      <c r="B88" s="1" t="s">
        <v>102</v>
      </c>
      <c r="C88" s="88">
        <f t="shared" si="27"/>
        <v>84</v>
      </c>
      <c r="D88" s="88">
        <f t="shared" si="27"/>
        <v>85</v>
      </c>
      <c r="E88" s="88">
        <f t="shared" si="27"/>
        <v>81</v>
      </c>
      <c r="F88" s="88">
        <f t="shared" si="27"/>
        <v>58</v>
      </c>
      <c r="G88" s="88">
        <f t="shared" si="27"/>
        <v>66</v>
      </c>
      <c r="H88" s="88">
        <f>H36-H62</f>
        <v>-18</v>
      </c>
      <c r="J88" s="88"/>
      <c r="K88" s="89"/>
    </row>
    <row r="89" spans="2:45" s="1" customFormat="1" ht="27.75" customHeight="1" x14ac:dyDescent="0.2">
      <c r="B89" s="125" t="s">
        <v>122</v>
      </c>
      <c r="C89" s="116">
        <f t="shared" si="27"/>
        <v>6571</v>
      </c>
      <c r="D89" s="116">
        <f t="shared" si="27"/>
        <v>6563</v>
      </c>
      <c r="E89" s="116">
        <f t="shared" si="27"/>
        <v>5885</v>
      </c>
      <c r="F89" s="116">
        <f t="shared" si="27"/>
        <v>5118</v>
      </c>
      <c r="G89" s="116">
        <f t="shared" si="27"/>
        <v>3192</v>
      </c>
      <c r="H89" s="116">
        <f t="shared" si="28"/>
        <v>-3379</v>
      </c>
      <c r="J89" s="88"/>
      <c r="K89" s="89"/>
      <c r="V89" s="118"/>
      <c r="W89" s="118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119"/>
    </row>
    <row r="90" spans="2:45" s="1" customFormat="1" ht="14.25" x14ac:dyDescent="0.2">
      <c r="B90" s="1" t="s">
        <v>120</v>
      </c>
      <c r="C90" s="88">
        <f>C38-C64</f>
        <v>59</v>
      </c>
      <c r="D90" s="88">
        <f t="shared" si="27"/>
        <v>4</v>
      </c>
      <c r="E90" s="88">
        <f t="shared" si="27"/>
        <v>191</v>
      </c>
      <c r="F90" s="88">
        <f t="shared" si="27"/>
        <v>-39</v>
      </c>
      <c r="G90" s="88">
        <f t="shared" si="27"/>
        <v>-408</v>
      </c>
      <c r="H90" s="88">
        <f t="shared" si="28"/>
        <v>-467</v>
      </c>
      <c r="J90" s="88"/>
      <c r="K90" s="89"/>
      <c r="V90" s="118"/>
      <c r="W90" s="118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19"/>
    </row>
    <row r="91" spans="2:45" s="1" customFormat="1" ht="14.25" x14ac:dyDescent="0.2">
      <c r="B91" s="124" t="s">
        <v>121</v>
      </c>
      <c r="C91" s="137">
        <f>C39-C65</f>
        <v>7</v>
      </c>
      <c r="D91" s="137">
        <f t="shared" si="27"/>
        <v>317</v>
      </c>
      <c r="E91" s="137">
        <f t="shared" si="27"/>
        <v>21</v>
      </c>
      <c r="F91" s="137">
        <f t="shared" si="27"/>
        <v>-19</v>
      </c>
      <c r="G91" s="137">
        <f t="shared" si="27"/>
        <v>-73</v>
      </c>
      <c r="H91" s="137">
        <f t="shared" si="28"/>
        <v>-80</v>
      </c>
      <c r="J91" s="88"/>
      <c r="K91" s="89"/>
      <c r="V91" s="118"/>
      <c r="W91" s="118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  <c r="AR91" s="119"/>
      <c r="AS91" s="119"/>
    </row>
    <row r="92" spans="2:45" s="1" customFormat="1" ht="24.95" customHeight="1" x14ac:dyDescent="0.2">
      <c r="B92" s="135" t="s">
        <v>126</v>
      </c>
      <c r="C92" s="116"/>
      <c r="D92" s="116"/>
      <c r="E92" s="116"/>
      <c r="F92" s="116"/>
      <c r="G92" s="116"/>
      <c r="H92" s="116"/>
      <c r="I92" s="116"/>
      <c r="J92" s="78"/>
      <c r="K92" s="88"/>
      <c r="L92" s="79"/>
      <c r="V92" s="118"/>
      <c r="W92" s="118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Q92" s="119"/>
      <c r="AR92" s="119"/>
      <c r="AS92" s="119"/>
    </row>
    <row r="93" spans="2:45" s="1" customFormat="1" ht="14.25" x14ac:dyDescent="0.2">
      <c r="C93" s="88"/>
      <c r="D93" s="88"/>
      <c r="E93" s="88"/>
      <c r="F93" s="88"/>
      <c r="G93" s="88"/>
      <c r="H93" s="88"/>
      <c r="I93" s="88"/>
      <c r="J93" s="79"/>
      <c r="K93" s="88"/>
      <c r="L93" s="79"/>
      <c r="V93" s="118"/>
      <c r="W93" s="118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119"/>
    </row>
    <row r="94" spans="2:45" s="1" customFormat="1" ht="14.25" x14ac:dyDescent="0.2">
      <c r="B94" s="68"/>
      <c r="C94" s="68"/>
      <c r="D94" s="68"/>
      <c r="E94" s="68"/>
      <c r="F94" s="68"/>
      <c r="G94" s="69"/>
      <c r="H94" s="69"/>
      <c r="I94" s="88"/>
      <c r="J94" s="79"/>
      <c r="K94" s="88"/>
      <c r="L94" s="79"/>
      <c r="V94" s="118"/>
      <c r="W94" s="118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119"/>
      <c r="AS94" s="119"/>
    </row>
    <row r="95" spans="2:45" s="1" customFormat="1" ht="14.25" x14ac:dyDescent="0.2">
      <c r="B95" s="68"/>
      <c r="C95" s="70"/>
      <c r="D95" s="70"/>
      <c r="E95" s="70"/>
      <c r="F95" s="70"/>
      <c r="G95" s="70"/>
      <c r="H95" s="70"/>
      <c r="I95" s="88"/>
      <c r="J95" s="79"/>
      <c r="K95" s="88"/>
      <c r="L95" s="79"/>
      <c r="V95" s="118"/>
      <c r="W95" s="118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Q95" s="119"/>
      <c r="AR95" s="119"/>
      <c r="AS95" s="119"/>
    </row>
    <row r="96" spans="2:45" s="1" customFormat="1" ht="23.25" x14ac:dyDescent="0.2">
      <c r="B96" s="68"/>
      <c r="C96" s="182" t="s">
        <v>190</v>
      </c>
      <c r="D96" s="182" t="s">
        <v>191</v>
      </c>
      <c r="E96" s="182" t="s">
        <v>192</v>
      </c>
      <c r="F96" s="182" t="s">
        <v>193</v>
      </c>
      <c r="G96" s="182" t="s">
        <v>194</v>
      </c>
      <c r="H96" s="68"/>
      <c r="J96" s="79"/>
      <c r="K96" s="88"/>
      <c r="L96" s="79"/>
      <c r="V96" s="118"/>
      <c r="W96" s="118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Q96" s="119"/>
      <c r="AR96" s="119"/>
      <c r="AS96" s="119"/>
    </row>
    <row r="97" spans="2:45" s="1" customFormat="1" ht="14.25" x14ac:dyDescent="0.2">
      <c r="B97" s="68" t="s">
        <v>96</v>
      </c>
      <c r="C97" s="70">
        <f t="shared" ref="C97:G97" si="29">C82/$C$82*100</f>
        <v>100</v>
      </c>
      <c r="D97" s="70">
        <f t="shared" si="29"/>
        <v>-575.98425196850394</v>
      </c>
      <c r="E97" s="70">
        <f t="shared" si="29"/>
        <v>98.031496062992133</v>
      </c>
      <c r="F97" s="70">
        <f t="shared" si="29"/>
        <v>-251.96850393700788</v>
      </c>
      <c r="G97" s="70">
        <f t="shared" si="29"/>
        <v>4.3307086614173231</v>
      </c>
      <c r="H97" s="70"/>
      <c r="J97" s="79"/>
      <c r="K97" s="88"/>
      <c r="L97" s="79"/>
      <c r="V97" s="118"/>
      <c r="W97" s="118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Q97" s="119"/>
      <c r="AR97" s="119"/>
      <c r="AS97" s="119"/>
    </row>
    <row r="98" spans="2:45" s="1" customFormat="1" ht="14.25" x14ac:dyDescent="0.2">
      <c r="B98" s="68" t="s">
        <v>97</v>
      </c>
      <c r="C98" s="70">
        <f t="shared" ref="C98:G98" si="30">C83/$C$83*100</f>
        <v>100</v>
      </c>
      <c r="D98" s="70">
        <f t="shared" si="30"/>
        <v>-325.1219512195122</v>
      </c>
      <c r="E98" s="70">
        <f t="shared" si="30"/>
        <v>-254.8780487804878</v>
      </c>
      <c r="F98" s="70">
        <f t="shared" si="30"/>
        <v>-280</v>
      </c>
      <c r="G98" s="70">
        <f t="shared" si="30"/>
        <v>-1031.9512195121952</v>
      </c>
      <c r="H98" s="70"/>
      <c r="J98" s="79"/>
      <c r="K98" s="88"/>
      <c r="L98" s="79"/>
      <c r="V98" s="118"/>
      <c r="W98" s="118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Q98" s="119"/>
      <c r="AR98" s="119"/>
      <c r="AS98" s="119"/>
    </row>
    <row r="99" spans="2:45" s="1" customFormat="1" ht="14.25" x14ac:dyDescent="0.2">
      <c r="B99" s="68" t="s">
        <v>99</v>
      </c>
      <c r="C99" s="70">
        <f t="shared" ref="C99:G99" si="31">C84/$C$84*100</f>
        <v>100</v>
      </c>
      <c r="D99" s="70">
        <f t="shared" si="31"/>
        <v>128.95454545454547</v>
      </c>
      <c r="E99" s="70">
        <f t="shared" si="31"/>
        <v>72.181818181818187</v>
      </c>
      <c r="F99" s="70">
        <f t="shared" si="31"/>
        <v>103.54545454545455</v>
      </c>
      <c r="G99" s="70">
        <f t="shared" si="31"/>
        <v>213.04545454545453</v>
      </c>
      <c r="H99" s="70"/>
      <c r="J99" s="79"/>
      <c r="K99" s="88"/>
      <c r="L99" s="79"/>
      <c r="V99" s="118"/>
      <c r="W99" s="118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Q99" s="119"/>
      <c r="AR99" s="119"/>
      <c r="AS99" s="119"/>
    </row>
    <row r="100" spans="2:45" s="1" customFormat="1" ht="14.25" x14ac:dyDescent="0.2">
      <c r="B100" s="68" t="s">
        <v>98</v>
      </c>
      <c r="C100" s="70">
        <f t="shared" ref="C100:G100" si="32">C85/$C$85*100</f>
        <v>100</v>
      </c>
      <c r="D100" s="70">
        <f t="shared" si="32"/>
        <v>44.905660377358494</v>
      </c>
      <c r="E100" s="70">
        <f t="shared" si="32"/>
        <v>1.5094339622641511</v>
      </c>
      <c r="F100" s="70">
        <f t="shared" si="32"/>
        <v>44.528301886792455</v>
      </c>
      <c r="G100" s="70">
        <f t="shared" si="32"/>
        <v>21.132075471698116</v>
      </c>
      <c r="H100" s="70"/>
      <c r="J100" s="79"/>
      <c r="K100" s="88"/>
      <c r="L100" s="79"/>
      <c r="V100" s="118"/>
      <c r="W100" s="118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Q100" s="119"/>
      <c r="AR100" s="119"/>
      <c r="AS100" s="119"/>
    </row>
    <row r="101" spans="2:45" s="1" customFormat="1" ht="14.25" x14ac:dyDescent="0.2">
      <c r="B101" s="183" t="s">
        <v>100</v>
      </c>
      <c r="C101" s="70">
        <f t="shared" ref="C101:G101" si="33">C86/$C$86*100</f>
        <v>100</v>
      </c>
      <c r="D101" s="70">
        <f t="shared" si="33"/>
        <v>81.688040560691917</v>
      </c>
      <c r="E101" s="70">
        <f t="shared" si="33"/>
        <v>70.593498359677895</v>
      </c>
      <c r="F101" s="70">
        <f t="shared" si="33"/>
        <v>91.947509692812403</v>
      </c>
      <c r="G101" s="70">
        <f t="shared" si="33"/>
        <v>97.584252907843734</v>
      </c>
      <c r="H101" s="70"/>
      <c r="J101" s="79"/>
      <c r="K101" s="88"/>
      <c r="L101" s="79"/>
      <c r="V101" s="118"/>
      <c r="W101" s="118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Q101" s="119"/>
      <c r="AR101" s="119"/>
      <c r="AS101" s="119"/>
    </row>
    <row r="102" spans="2:45" s="1" customFormat="1" ht="14.25" x14ac:dyDescent="0.2">
      <c r="B102" s="68" t="s">
        <v>101</v>
      </c>
      <c r="C102" s="70">
        <f t="shared" ref="C102:G102" si="34">C87/$C$87*100</f>
        <v>100</v>
      </c>
      <c r="D102" s="70">
        <f t="shared" si="34"/>
        <v>127.29044834307992</v>
      </c>
      <c r="E102" s="70">
        <f t="shared" si="34"/>
        <v>611.89083820662768</v>
      </c>
      <c r="F102" s="70">
        <f t="shared" si="34"/>
        <v>17.348927875243664</v>
      </c>
      <c r="G102" s="70">
        <f t="shared" si="34"/>
        <v>-126.12085769980507</v>
      </c>
      <c r="H102" s="70"/>
      <c r="J102" s="79"/>
      <c r="K102" s="88"/>
      <c r="L102" s="79"/>
      <c r="V102" s="118"/>
      <c r="W102" s="118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Q102" s="119"/>
      <c r="AR102" s="119"/>
      <c r="AS102" s="119"/>
    </row>
    <row r="103" spans="2:45" s="1" customFormat="1" ht="14.25" x14ac:dyDescent="0.2">
      <c r="B103" s="68"/>
      <c r="C103" s="68"/>
      <c r="D103" s="68"/>
      <c r="E103" s="68"/>
      <c r="F103" s="68"/>
      <c r="G103" s="68"/>
      <c r="H103" s="68"/>
      <c r="J103" s="79"/>
      <c r="K103" s="88"/>
      <c r="L103" s="79"/>
      <c r="V103" s="118"/>
      <c r="W103" s="118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Q103" s="119"/>
      <c r="AR103" s="119"/>
      <c r="AS103" s="119"/>
    </row>
    <row r="104" spans="2:45" s="1" customFormat="1" ht="14.25" x14ac:dyDescent="0.2">
      <c r="B104" s="68" t="s">
        <v>120</v>
      </c>
      <c r="C104" s="70">
        <f t="shared" ref="C104:G104" si="35">C90/$C$90*100</f>
        <v>100</v>
      </c>
      <c r="D104" s="70">
        <f t="shared" si="35"/>
        <v>6.7796610169491522</v>
      </c>
      <c r="E104" s="70">
        <f t="shared" si="35"/>
        <v>323.72881355932202</v>
      </c>
      <c r="F104" s="70">
        <f t="shared" si="35"/>
        <v>-66.101694915254242</v>
      </c>
      <c r="G104" s="70">
        <f t="shared" si="35"/>
        <v>-691.52542372881362</v>
      </c>
      <c r="H104" s="70"/>
      <c r="J104" s="79"/>
      <c r="K104" s="88"/>
      <c r="L104" s="79"/>
      <c r="V104" s="118"/>
      <c r="W104" s="118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Q104" s="119"/>
      <c r="AR104" s="119"/>
      <c r="AS104" s="119"/>
    </row>
    <row r="105" spans="2:45" s="1" customFormat="1" ht="14.25" x14ac:dyDescent="0.2">
      <c r="B105" s="183" t="s">
        <v>121</v>
      </c>
      <c r="C105" s="70">
        <f t="shared" ref="C105:G105" si="36">C91/$C$91*100</f>
        <v>100</v>
      </c>
      <c r="D105" s="70">
        <f t="shared" si="36"/>
        <v>4528.5714285714284</v>
      </c>
      <c r="E105" s="70">
        <f t="shared" si="36"/>
        <v>300</v>
      </c>
      <c r="F105" s="70">
        <f t="shared" si="36"/>
        <v>-271.42857142857144</v>
      </c>
      <c r="G105" s="70">
        <f t="shared" si="36"/>
        <v>-1042.8571428571429</v>
      </c>
      <c r="H105" s="70"/>
      <c r="J105" s="79"/>
      <c r="K105" s="88"/>
      <c r="L105" s="79"/>
      <c r="V105" s="118"/>
      <c r="W105" s="118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Q105" s="119"/>
      <c r="AR105" s="119"/>
      <c r="AS105" s="119"/>
    </row>
    <row r="106" spans="2:45" s="1" customFormat="1" x14ac:dyDescent="0.2">
      <c r="B106" s="68"/>
      <c r="C106" s="68"/>
      <c r="D106" s="68"/>
      <c r="E106" s="68"/>
      <c r="F106" s="68"/>
      <c r="G106" s="68"/>
      <c r="H106" s="68"/>
    </row>
    <row r="107" spans="2:45" s="1" customFormat="1" x14ac:dyDescent="0.2">
      <c r="B107" s="68"/>
      <c r="C107" s="68"/>
      <c r="D107" s="68"/>
      <c r="E107" s="68"/>
      <c r="F107" s="68"/>
      <c r="G107" s="68"/>
      <c r="H107" s="68"/>
    </row>
    <row r="108" spans="2:45" s="1" customFormat="1" x14ac:dyDescent="0.2">
      <c r="B108" s="68"/>
      <c r="C108" s="68"/>
      <c r="D108" s="68"/>
      <c r="E108" s="68"/>
      <c r="F108" s="68"/>
      <c r="G108" s="68"/>
      <c r="H108" s="68"/>
    </row>
    <row r="109" spans="2:45" s="1" customFormat="1" x14ac:dyDescent="0.2"/>
    <row r="110" spans="2:45" s="1" customFormat="1" x14ac:dyDescent="0.2"/>
    <row r="111" spans="2:45" s="1" customFormat="1" x14ac:dyDescent="0.2"/>
    <row r="112" spans="2:45" s="1" customFormat="1" x14ac:dyDescent="0.2"/>
  </sheetData>
  <sheetProtection sheet="1" objects="1" scenarios="1"/>
  <mergeCells count="6">
    <mergeCell ref="B24:T26"/>
    <mergeCell ref="B2:T4"/>
    <mergeCell ref="C7:E7"/>
    <mergeCell ref="F7:H7"/>
    <mergeCell ref="I7:J7"/>
    <mergeCell ref="O7:Q7"/>
  </mergeCells>
  <pageMargins left="0.7" right="0.7" top="0.75" bottom="0.75" header="0.3" footer="0.3"/>
  <pageSetup paperSize="9" scale="4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I E A A B Q S w M E F A A C A A g A i U 4 1 U E + G 9 a C p A A A A + A A A A B I A H A B D b 2 5 m a W c v U G F j a 2 F n Z S 5 4 b W w g o h g A K K A U A A A A A A A A A A A A A A A A A A A A A A A A A A A A h Y 9 N C s I w G E S v U r J v k l b 6 Q / m a L l w J F g R F 3 I Y Y 2 2 C b S p O a 3 s 2 F R / I K F r T q z u U M b + D N 4 3 a H Y m w b 7 y p 7 o z q d o w B T 5 E k t u q P S V Y 4 G e / J T V D D Y c H H m l f Q m W J t s N C p H t b W X j B D n H H Y L 3 P U V C S k N y K F c b 0 U t W + 4 r b S z X Q q L P 6 v h / h R j s X z I s x E m M o z h J c Z Q G Q O Y a S q W / S D g Z Y w r k p 4 T l 0 N i h l 0 x Z f 7 U D M k c g 7 x f s C V B L A w Q U A A I A C A C J T j V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U 4 1 U B h Q + Q a X A Q A A E A M A A B M A H A B G b 3 J t d W x h c y 9 T Z W N 0 a W 9 u M S 5 t I K I Y A C i g F A A A A A A A A A A A A A A A A A A A A A A A A A A A A H W Q 0 W r b M B S G 7 w N 5 h 4 N 2 k 4 A b 6 q z r V k o u R u o G s 9 Q O j r d d V M U o y u k i q k h B O i 7 p Q t 5 l 7 7 I X q 5 q k Y N i s G 8 H 3 / + c / 0 u 9 R k r I G 5 s c 7 v u 5 2 u h 2 / E g 6 X c C e k s x 6 J r F M w A o 3 U 7 U A 4 u V O / l M G A k q 1 E P f h p 3 d P C 2 q f e r d I 4 G F t D a M j 3 G O e Z 8 B y l N V o s e K E k O i l 4 g R 6 F k 6 t q G u C s y C d J W a a Q Z j D O i 3 n O q 2 o c p p 2 F O d V L B a D K I s l u + C y D M y j E Z m M d W f h q T C 0 0 8 k k x y 6 q 4 G p 7 H V / y H 0 D W J 3 + E T C K a 2 z w g k F q i D K w n r r T t I i n 8 3 i v 7 + A W 2 l 0 A p C 7 G H 4 R K d H e g a 3 6 T S B v E g n a Z Y M t t p v W T 8 K q V p H Q K 7 G f n R s o t l Q N V 8 h U i j l V M / u P i V c j 1 j T w 6 J v y i x H 7 G B l D / v 7 G 0 H i 4 R T 2 g d 3 Z p X p U U o Q f k t p Y F s J K s Q i d l k 4 Y / 2 j d e m x 1 v T b l y w Z 9 7 9 / l 0 W 7 H j o 6 Y R Z A a u r w Y v H n 3 E b w L w y B Q Q E C 4 p Q b / 2 D Z w 0 S Z 8 a h M u 2 4 T P b c K X 9 0 c J 8 9 L A V / / H 8 X k L j 1 v 4 s M n 3 / W 5 H m b b G r 1 8 B U E s B A i 0 A F A A C A A g A i U 4 1 U E + G 9 a C p A A A A + A A A A B I A A A A A A A A A A A A A A A A A A A A A A E N v b m Z p Z y 9 Q Y W N r Y W d l L n h t b F B L A Q I t A B Q A A g A I A I l O N V A P y u m r p A A A A O k A A A A T A A A A A A A A A A A A A A A A A P U A A A B b Q 2 9 u d G V u d F 9 U e X B l c 1 0 u e G 1 s U E s B A i 0 A F A A C A A g A i U 4 1 U B h Q + Q a X A Q A A E A M A A B M A A A A A A A A A A A A A A A A A 5 g E A A E Z v c m 1 1 b G F z L 1 N l Y 3 R p b 2 4 x L m 1 Q S w U G A A A A A A M A A w D C A A A A y g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A 4 A A A A A A A C i D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T W F j c m 9 z Z X R 0 b 3 J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z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D g 6 N T E 6 N T U u N j U x M z Y x N l o i I C 8 + P E V u d H J 5 I F R 5 c G U 9 I k Z p b G x D b 2 x 1 b W 5 U e X B l c y I g V m F s d W U 9 I n N B d 1 l E Q X d N R E F 3 Q U F B Q U F B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h Y 3 J v c 2 V 0 d G 9 y a S 9 N b 2 R p Z m l j Y X R v I H R p c G 8 u e 0 N v b H V t b j E s M H 0 m c X V v d D s s J n F 1 b 3 Q 7 U 2 V j d G l v b j E v T W F j c m 9 z Z X R 0 b 3 J p L 0 1 v Z G l m a W N h d G 8 g d G l w b y 5 7 Q 2 9 s d W 1 u M i w x f S Z x d W 9 0 O y w m c X V v d D t T Z W N 0 a W 9 u M S 9 N Y W N y b 3 N l d H R v c m k v T W 9 k a W Z p Y 2 F 0 b y B 0 a X B v L n t D b 2 x 1 b W 4 z L D J 9 J n F 1 b 3 Q 7 L C Z x d W 9 0 O 1 N l Y 3 R p b 2 4 x L 0 1 h Y 3 J v c 2 V 0 d G 9 y a S 9 N b 2 R p Z m l j Y X R v I H R p c G 8 u e 0 N v b H V t b j Q s M 3 0 m c X V v d D s s J n F 1 b 3 Q 7 U 2 V j d G l v b j E v T W F j c m 9 z Z X R 0 b 3 J p L 0 1 v Z G l m a W N h d G 8 g d G l w b y 5 7 Q 2 9 s d W 1 u N S w 0 f S Z x d W 9 0 O y w m c X V v d D t T Z W N 0 a W 9 u M S 9 N Y W N y b 3 N l d H R v c m k v T W 9 k a W Z p Y 2 F 0 b y B 0 a X B v L n t D b 2 x 1 b W 4 2 L D V 9 J n F 1 b 3 Q 7 L C Z x d W 9 0 O 1 N l Y 3 R p b 2 4 x L 0 1 h Y 3 J v c 2 V 0 d G 9 y a S 9 N b 2 R p Z m l j Y X R v I H R p c G 8 u e 0 N v b H V t b j c s N n 0 m c X V v d D s s J n F 1 b 3 Q 7 U 2 V j d G l v b j E v T W F j c m 9 z Z X R 0 b 3 J p L 0 1 v Z G l m a W N h d G 8 g d G l w b y 5 7 Q 2 9 s d W 1 u O C w 3 f S Z x d W 9 0 O y w m c X V v d D t T Z W N 0 a W 9 u M S 9 N Y W N y b 3 N l d H R v c m k v T W 9 k a W Z p Y 2 F 0 b y B 0 a X B v L n t D b 2 x 1 b W 4 5 L D h 9 J n F 1 b 3 Q 7 L C Z x d W 9 0 O 1 N l Y 3 R p b 2 4 x L 0 1 h Y 3 J v c 2 V 0 d G 9 y a S 9 N b 2 R p Z m l j Y X R v I H R p c G 8 u e 0 N v b H V t b j E w L D l 9 J n F 1 b 3 Q 7 L C Z x d W 9 0 O 1 N l Y 3 R p b 2 4 x L 0 1 h Y 3 J v c 2 V 0 d G 9 y a S 9 N b 2 R p Z m l j Y X R v I H R p c G 8 u e 0 N v b H V t b j E x L D E w f S Z x d W 9 0 O y w m c X V v d D t T Z W N 0 a W 9 u M S 9 N Y W N y b 3 N l d H R v c m k v T W 9 k a W Z p Y 2 F 0 b y B 0 a X B v L n t D b 2 x 1 b W 4 x M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0 1 h Y 3 J v c 2 V 0 d G 9 y a S 9 N b 2 R p Z m l j Y X R v I H R p c G 8 u e 0 N v b H V t b j E s M H 0 m c X V v d D s s J n F 1 b 3 Q 7 U 2 V j d G l v b j E v T W F j c m 9 z Z X R 0 b 3 J p L 0 1 v Z G l m a W N h d G 8 g d G l w b y 5 7 Q 2 9 s d W 1 u M i w x f S Z x d W 9 0 O y w m c X V v d D t T Z W N 0 a W 9 u M S 9 N Y W N y b 3 N l d H R v c m k v T W 9 k a W Z p Y 2 F 0 b y B 0 a X B v L n t D b 2 x 1 b W 4 z L D J 9 J n F 1 b 3 Q 7 L C Z x d W 9 0 O 1 N l Y 3 R p b 2 4 x L 0 1 h Y 3 J v c 2 V 0 d G 9 y a S 9 N b 2 R p Z m l j Y X R v I H R p c G 8 u e 0 N v b H V t b j Q s M 3 0 m c X V v d D s s J n F 1 b 3 Q 7 U 2 V j d G l v b j E v T W F j c m 9 z Z X R 0 b 3 J p L 0 1 v Z G l m a W N h d G 8 g d G l w b y 5 7 Q 2 9 s d W 1 u N S w 0 f S Z x d W 9 0 O y w m c X V v d D t T Z W N 0 a W 9 u M S 9 N Y W N y b 3 N l d H R v c m k v T W 9 k a W Z p Y 2 F 0 b y B 0 a X B v L n t D b 2 x 1 b W 4 2 L D V 9 J n F 1 b 3 Q 7 L C Z x d W 9 0 O 1 N l Y 3 R p b 2 4 x L 0 1 h Y 3 J v c 2 V 0 d G 9 y a S 9 N b 2 R p Z m l j Y X R v I H R p c G 8 u e 0 N v b H V t b j c s N n 0 m c X V v d D s s J n F 1 b 3 Q 7 U 2 V j d G l v b j E v T W F j c m 9 z Z X R 0 b 3 J p L 0 1 v Z G l m a W N h d G 8 g d G l w b y 5 7 Q 2 9 s d W 1 u O C w 3 f S Z x d W 9 0 O y w m c X V v d D t T Z W N 0 a W 9 u M S 9 N Y W N y b 3 N l d H R v c m k v T W 9 k a W Z p Y 2 F 0 b y B 0 a X B v L n t D b 2 x 1 b W 4 5 L D h 9 J n F 1 b 3 Q 7 L C Z x d W 9 0 O 1 N l Y 3 R p b 2 4 x L 0 1 h Y 3 J v c 2 V 0 d G 9 y a S 9 N b 2 R p Z m l j Y X R v I H R p c G 8 u e 0 N v b H V t b j E w L D l 9 J n F 1 b 3 Q 7 L C Z x d W 9 0 O 1 N l Y 3 R p b 2 4 x L 0 1 h Y 3 J v c 2 V 0 d G 9 y a S 9 N b 2 R p Z m l j Y X R v I H R p c G 8 u e 0 N v b H V t b j E x L D E w f S Z x d W 9 0 O y w m c X V v d D t T Z W N 0 a W 9 u M S 9 N Y W N y b 3 N l d H R v c m k v T W 9 k a W Z p Y 2 F 0 b y B 0 a X B v L n t D b 2 x 1 b W 4 x M i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1 h Y 3 J v c 2 V 0 d G 9 y a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j c m 9 z Z X R 0 b 3 J p L 0 1 h Y 3 J v c 2 V 0 d G 9 y a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Y 3 J v c 2 V 0 d G 9 y a S 9 N b 2 R p Z m l j Y X R v J T I w d G l w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i G K d W 9 r 7 o R Z c A Z V x r z n + Q A A A A A A I A A A A A A B B m A A A A A Q A A I A A A A B 6 I e z n p e j s 1 Z U Q J J K Y E H P V d R 8 E I V w i + y i u b 2 p J + j W I C A A A A A A 6 A A A A A A g A A I A A A A P 4 H a b 0 R r 5 i s v g 8 h C z W / r G p x G 8 6 G r + q S L 4 F y V T N W q I c 5 U A A A A A y F x Z f s w E m G 7 c q L + r b 2 n 5 T O h I 7 0 F c s 2 q f P y x Q d G 3 0 9 7 d / T X w 6 + V Q 8 f 5 Y b I t W d + L d b e 3 i 6 T d a F i Y Y / H Z P q A K a c P S m d N a 2 C Y r X / P R C z A B 1 G H h Q A A A A M 3 k K o z w l m a 5 a j T m d m t r / U u R 9 7 / b 2 S Y w q J Z B B 7 0 u M n s E 1 s m F n 9 a x 9 P 1 w s 4 y f w i a x H h 0 L p 9 J 1 J o 8 X 2 5 a m T W C f q f 4 = < / D a t a M a s h u p > 
</file>

<file path=customXml/itemProps1.xml><?xml version="1.0" encoding="utf-8"?>
<ds:datastoreItem xmlns:ds="http://schemas.openxmlformats.org/officeDocument/2006/customXml" ds:itemID="{47A1D6F6-0489-449A-9061-FC061541665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10</vt:i4>
      </vt:variant>
    </vt:vector>
  </HeadingPairs>
  <TitlesOfParts>
    <vt:vector size="23" baseType="lpstr">
      <vt:lpstr>1. UNITÀ LOCALI</vt:lpstr>
      <vt:lpstr>1. Titpologia clientela</vt:lpstr>
      <vt:lpstr>1. Categoria di servizio</vt:lpstr>
      <vt:lpstr>1. Specializzazione</vt:lpstr>
      <vt:lpstr>1. Aree territoriali</vt:lpstr>
      <vt:lpstr>2. MERCATO DEL LAVORO</vt:lpstr>
      <vt:lpstr>2. Tipologia clientela</vt:lpstr>
      <vt:lpstr>2. Categoria di servizio</vt:lpstr>
      <vt:lpstr>2. Contratti</vt:lpstr>
      <vt:lpstr>2. Classe età</vt:lpstr>
      <vt:lpstr>2. Genere</vt:lpstr>
      <vt:lpstr>2. Nazionalità</vt:lpstr>
      <vt:lpstr>2. Aree territoriali</vt:lpstr>
      <vt:lpstr>'1. Categoria di servizio'!Area_stampa</vt:lpstr>
      <vt:lpstr>'1. Specializzazione'!Area_stampa</vt:lpstr>
      <vt:lpstr>'1. Titpologia clientela'!Area_stampa</vt:lpstr>
      <vt:lpstr>'2. Aree territoriali'!Area_stampa</vt:lpstr>
      <vt:lpstr>'2. Categoria di servizio'!Area_stampa</vt:lpstr>
      <vt:lpstr>'2. Classe età'!Area_stampa</vt:lpstr>
      <vt:lpstr>'2. Contratti'!Area_stampa</vt:lpstr>
      <vt:lpstr>'2. Genere'!Area_stampa</vt:lpstr>
      <vt:lpstr>'2. Nazionalità'!Area_stampa</vt:lpstr>
      <vt:lpstr>'2. Tipologia clientela'!Area_stampa</vt:lpstr>
    </vt:vector>
  </TitlesOfParts>
  <Company>Olidata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EconLab</dc:creator>
  <cp:lastModifiedBy>Emiliano Conte</cp:lastModifiedBy>
  <cp:lastPrinted>2020-01-07T14:03:50Z</cp:lastPrinted>
  <dcterms:created xsi:type="dcterms:W3CDTF">2011-12-06T14:39:47Z</dcterms:created>
  <dcterms:modified xsi:type="dcterms:W3CDTF">2023-07-04T13:06:59Z</dcterms:modified>
</cp:coreProperties>
</file>